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Dashboard" sheetId="1" state="visible" r:id="rId3"/>
    <sheet name="Data — Monthly" sheetId="2" state="visible" r:id="rId4"/>
    <sheet name="Data — Category" sheetId="3" state="visible" r:id="rId5"/>
    <sheet name="Monthly Summary" sheetId="4" state="visible" r:id="rId6"/>
    <sheet name="Category Summ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<sst xmlns="http://schemas.openxmlformats.org/spreadsheetml/2006/main" count="265" uniqueCount="206">
  <si>
    <t xml:space="preserve">🛒  OLIST E-COMMERCE — SALES PERFORMANCE DASHBOARD  (2016–2018)</t>
  </si>
  <si>
    <t xml:space="preserve">Source: Olist Brazilian E-Commerce Dataset (Kaggle)  ·  Delivered Orders Only  ·  Prepared by: Rifky Mardiansyah  ·  rifkymardiansyah.my.id</t>
  </si>
  <si>
    <t xml:space="preserve">💰 Total Revenue (BRL)</t>
  </si>
  <si>
    <t xml:space="preserve">📦 Delivered Orders</t>
  </si>
  <si>
    <t xml:space="preserve">🛍️ Total Items Sold</t>
  </si>
  <si>
    <t xml:space="preserve">💳 Avg Order Value (BRL)</t>
  </si>
  <si>
    <t xml:space="preserve">📅 Monthly Revenue &amp; Orders</t>
  </si>
  <si>
    <t xml:space="preserve">🏆 Top 10 Categories by Revenue</t>
  </si>
  <si>
    <t xml:space="preserve">Year</t>
  </si>
  <si>
    <t xml:space="preserve">Month</t>
  </si>
  <si>
    <t xml:space="preserve">Orders</t>
  </si>
  <si>
    <t xml:space="preserve">Items</t>
  </si>
  <si>
    <t xml:space="preserve">Price Rev (BRL)</t>
  </si>
  <si>
    <t xml:space="preserve">Freight (BRL)</t>
  </si>
  <si>
    <t xml:space="preserve">Total Rev (BRL)</t>
  </si>
  <si>
    <t xml:space="preserve">Rank</t>
  </si>
  <si>
    <t xml:space="preserve">Category</t>
  </si>
  <si>
    <t xml:space="preserve">Revenue (BRL)</t>
  </si>
  <si>
    <t xml:space="preserve">% of Total</t>
  </si>
  <si>
    <t xml:space="preserve">TOTAL</t>
  </si>
  <si>
    <t xml:space="preserve">—</t>
  </si>
  <si>
    <t xml:space="preserve">📈 Year-on-Year Growth</t>
  </si>
  <si>
    <t xml:space="preserve">YoY Orders</t>
  </si>
  <si>
    <t xml:space="preserve">YoY Revenue</t>
  </si>
  <si>
    <t xml:space="preserve">First Year</t>
  </si>
  <si>
    <t xml:space="preserve">📌 Semua angka di Dashboard ini otomatis mengambil data dari sheet 'Monthly Summary' dan 'Category Summary' menggunakan formula referensi sel Excel (='Sheet'!Cell). Klik sel manapun untuk melihat formulanya.</t>
  </si>
  <si>
    <t xml:space="preserve">MONTHLY AGGREGATED DATA (Auto-computed from raw CSV — do not edit)</t>
  </si>
  <si>
    <t xml:space="preserve">MonthNo</t>
  </si>
  <si>
    <t xml:space="preserve">MonthName</t>
  </si>
  <si>
    <t xml:space="preserve">Price Sum</t>
  </si>
  <si>
    <t xml:space="preserve">Freight Sum</t>
  </si>
  <si>
    <t xml:space="preserve">Total Revenue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</si>
  <si>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</si>
  <si>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</si>
  <si>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</si>
  <si>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</si>
  <si>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</si>
  <si>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</si>
  <si>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</si>
  <si>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</si>
  <si>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</si>
  <si>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</si>
  <si>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</si>
  <si>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</si>
  <si>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CATEGORY AGGREGATED DATA (Auto-computed from raw CSV — do not edit)</t>
  </si>
  <si>
    <t xml:space="preserve">Category (English)</t>
  </si>
  <si>
    <t xml:space="preserve">Category (Portuguese)</t>
  </si>
  <si>
    <t xml:space="preserve">Avg Item Price (BRL)</t>
  </si>
  <si>
    <t xml:space="preserve">Health Beauty</t>
  </si>
  <si>
    <t xml:space="preserve">beleza_saude</t>
  </si>
  <si>
    <t xml:space="preserve">Watches Gifts</t>
  </si>
  <si>
    <t xml:space="preserve">relogios_presentes</t>
  </si>
  <si>
    <t xml:space="preserve">Bed Bath Table</t>
  </si>
  <si>
    <t xml:space="preserve">cama_mesa_banho</t>
  </si>
  <si>
    <t xml:space="preserve">Sports Leisure</t>
  </si>
  <si>
    <t xml:space="preserve">esporte_lazer</t>
  </si>
  <si>
    <t xml:space="preserve">Computers Accessories</t>
  </si>
  <si>
    <t xml:space="preserve">informatica_acessorios</t>
  </si>
  <si>
    <t xml:space="preserve">Furniture Decor</t>
  </si>
  <si>
    <t xml:space="preserve">moveis_decoracao</t>
  </si>
  <si>
    <t xml:space="preserve">Housewares</t>
  </si>
  <si>
    <t xml:space="preserve">utilidades_domesticas</t>
  </si>
  <si>
    <t xml:space="preserve">Cool Stuff</t>
  </si>
  <si>
    <t xml:space="preserve">cool_stuff</t>
  </si>
  <si>
    <t xml:space="preserve">Auto</t>
  </si>
  <si>
    <t xml:space="preserve">automotivo</t>
  </si>
  <si>
    <t xml:space="preserve">Garden Tools</t>
  </si>
  <si>
    <t xml:space="preserve">ferramentas_jardim</t>
  </si>
  <si>
    <t xml:space="preserve">Toys</t>
  </si>
  <si>
    <t xml:space="preserve">brinquedos</t>
  </si>
  <si>
    <t xml:space="preserve">Baby</t>
  </si>
  <si>
    <t xml:space="preserve">bebes</t>
  </si>
  <si>
    <t xml:space="preserve">Perfumery</t>
  </si>
  <si>
    <t xml:space="preserve">perfumaria</t>
  </si>
  <si>
    <t xml:space="preserve">Telephony</t>
  </si>
  <si>
    <t xml:space="preserve">telefonia</t>
  </si>
  <si>
    <t xml:space="preserve">Office Furniture</t>
  </si>
  <si>
    <t xml:space="preserve">moveis_escritorio</t>
  </si>
  <si>
    <t xml:space="preserve">Stationery</t>
  </si>
  <si>
    <t xml:space="preserve">papelaria</t>
  </si>
  <si>
    <t xml:space="preserve">Pet Shop</t>
  </si>
  <si>
    <t xml:space="preserve">pet_shop</t>
  </si>
  <si>
    <t xml:space="preserve">Computers</t>
  </si>
  <si>
    <t xml:space="preserve">pcs</t>
  </si>
  <si>
    <t xml:space="preserve">Other</t>
  </si>
  <si>
    <t xml:space="preserve">portateis_cozinha_e_preparadores_de_alimentos</t>
  </si>
  <si>
    <t xml:space="preserve">Musical Instruments</t>
  </si>
  <si>
    <t xml:space="preserve">instrumentos_musicais</t>
  </si>
  <si>
    <t xml:space="preserve">Electronics</t>
  </si>
  <si>
    <t xml:space="preserve">eletronicos</t>
  </si>
  <si>
    <t xml:space="preserve">Small Appliances</t>
  </si>
  <si>
    <t xml:space="preserve">eletroportateis</t>
  </si>
  <si>
    <t xml:space="preserve">Fashion Bags Accessories</t>
  </si>
  <si>
    <t xml:space="preserve">fashion_bolsas_e_acessorios</t>
  </si>
  <si>
    <t xml:space="preserve">Luggage Accessories</t>
  </si>
  <si>
    <t xml:space="preserve">malas_acessorios</t>
  </si>
  <si>
    <t xml:space="preserve">Consoles Games</t>
  </si>
  <si>
    <t xml:space="preserve">consoles_games</t>
  </si>
  <si>
    <t xml:space="preserve">Construction Tools Construction</t>
  </si>
  <si>
    <t xml:space="preserve">construcao_ferramentas_construcao</t>
  </si>
  <si>
    <t xml:space="preserve">Home Appliances 2</t>
  </si>
  <si>
    <t xml:space="preserve">eletrodomesticos_2</t>
  </si>
  <si>
    <t xml:space="preserve">Home Construction</t>
  </si>
  <si>
    <t xml:space="preserve">casa_construcao</t>
  </si>
  <si>
    <t xml:space="preserve">Home Appliances</t>
  </si>
  <si>
    <t xml:space="preserve">eletrodomesticos</t>
  </si>
  <si>
    <t xml:space="preserve">Furniture Living Room</t>
  </si>
  <si>
    <t xml:space="preserve">moveis_sala</t>
  </si>
  <si>
    <t xml:space="preserve">Agro Industry And Commerce</t>
  </si>
  <si>
    <t xml:space="preserve">agro_industria_e_comercio</t>
  </si>
  <si>
    <t xml:space="preserve">Home Confort</t>
  </si>
  <si>
    <t xml:space="preserve">casa_conforto</t>
  </si>
  <si>
    <t xml:space="preserve">Air Conditioning</t>
  </si>
  <si>
    <t xml:space="preserve">climatizacao</t>
  </si>
  <si>
    <t xml:space="preserve">Fixed Telephony</t>
  </si>
  <si>
    <t xml:space="preserve">telefonia_fixa</t>
  </si>
  <si>
    <t xml:space="preserve">Kitchen Dining Laundry Garden Furniture</t>
  </si>
  <si>
    <t xml:space="preserve">moveis_cozinha_area_de_servico_jantar_e_jardim</t>
  </si>
  <si>
    <t xml:space="preserve">Audio</t>
  </si>
  <si>
    <t xml:space="preserve">audio</t>
  </si>
  <si>
    <t xml:space="preserve">Books General Interest</t>
  </si>
  <si>
    <t xml:space="preserve">livros_interesse_geral</t>
  </si>
  <si>
    <t xml:space="preserve">Small Appliances Home Oven And Coffee</t>
  </si>
  <si>
    <t xml:space="preserve">portateis_casa_forno_e_cafe</t>
  </si>
  <si>
    <t xml:space="preserve">Construction Tools Lights</t>
  </si>
  <si>
    <t xml:space="preserve">construcao_ferramentas_iluminacao</t>
  </si>
  <si>
    <t xml:space="preserve">Industry Commerce And Business</t>
  </si>
  <si>
    <t xml:space="preserve">industria_comercio_e_negocios</t>
  </si>
  <si>
    <t xml:space="preserve">Construction Tools Safety</t>
  </si>
  <si>
    <t xml:space="preserve">construcao_ferramentas_seguranca</t>
  </si>
  <si>
    <t xml:space="preserve">Food</t>
  </si>
  <si>
    <t xml:space="preserve">alimentos</t>
  </si>
  <si>
    <t xml:space="preserve">Market Place</t>
  </si>
  <si>
    <t xml:space="preserve">market_place</t>
  </si>
  <si>
    <t xml:space="preserve">Costruction Tools Garden</t>
  </si>
  <si>
    <t xml:space="preserve">construcao_ferramentas_jardim</t>
  </si>
  <si>
    <t xml:space="preserve">Fashion Shoes</t>
  </si>
  <si>
    <t xml:space="preserve">fashion_calcados</t>
  </si>
  <si>
    <t xml:space="preserve">Signaling And Security</t>
  </si>
  <si>
    <t xml:space="preserve">sinalizacao_e_seguranca</t>
  </si>
  <si>
    <t xml:space="preserve">Art</t>
  </si>
  <si>
    <t xml:space="preserve">artes</t>
  </si>
  <si>
    <t xml:space="preserve">Drinks</t>
  </si>
  <si>
    <t xml:space="preserve">bebidas</t>
  </si>
  <si>
    <t xml:space="preserve">Furniture Bedroom</t>
  </si>
  <si>
    <t xml:space="preserve">moveis_quarto</t>
  </si>
  <si>
    <t xml:space="preserve">Books Technical</t>
  </si>
  <si>
    <t xml:space="preserve">livros_tecnicos</t>
  </si>
  <si>
    <t xml:space="preserve">Food Drink</t>
  </si>
  <si>
    <t xml:space="preserve">alimentos_bebidas</t>
  </si>
  <si>
    <t xml:space="preserve">Costruction Tools Tools</t>
  </si>
  <si>
    <t xml:space="preserve">construcao_ferramentas_ferramentas</t>
  </si>
  <si>
    <t xml:space="preserve">Fashion Male Clothing</t>
  </si>
  <si>
    <t xml:space="preserve">fashion_roupa_masculina</t>
  </si>
  <si>
    <t xml:space="preserve">Christmas Supplies</t>
  </si>
  <si>
    <t xml:space="preserve">artigos_de_natal</t>
  </si>
  <si>
    <t xml:space="preserve">Fashion Underwear Beach</t>
  </si>
  <si>
    <t xml:space="preserve">fashion_underwear_e_moda_praia</t>
  </si>
  <si>
    <t xml:space="preserve">Tablets Printing Image</t>
  </si>
  <si>
    <t xml:space="preserve">tablets_impressao_imagem</t>
  </si>
  <si>
    <t xml:space="preserve">Cine Photo</t>
  </si>
  <si>
    <t xml:space="preserve">cine_foto</t>
  </si>
  <si>
    <t xml:space="preserve">Music</t>
  </si>
  <si>
    <t xml:space="preserve">musica</t>
  </si>
  <si>
    <t xml:space="preserve">Furniture Mattress And Upholstery</t>
  </si>
  <si>
    <t xml:space="preserve">moveis_colchao_e_estofado</t>
  </si>
  <si>
    <t xml:space="preserve">Dvds Blu Ray</t>
  </si>
  <si>
    <t xml:space="preserve">dvds_blu_ray</t>
  </si>
  <si>
    <t xml:space="preserve">Party Supplies</t>
  </si>
  <si>
    <t xml:space="preserve">artigos_de_festas</t>
  </si>
  <si>
    <t xml:space="preserve">Books Imported</t>
  </si>
  <si>
    <t xml:space="preserve">livros_importados</t>
  </si>
  <si>
    <t xml:space="preserve">Fashio Female Clothing</t>
  </si>
  <si>
    <t xml:space="preserve">fashion_roupa_feminina</t>
  </si>
  <si>
    <t xml:space="preserve">Fashion Sport</t>
  </si>
  <si>
    <t xml:space="preserve">fashion_esporte</t>
  </si>
  <si>
    <t xml:space="preserve">La Cuisine</t>
  </si>
  <si>
    <t xml:space="preserve">la_cuisine</t>
  </si>
  <si>
    <t xml:space="preserve">Arts And Craftmanship</t>
  </si>
  <si>
    <t xml:space="preserve">artes_e_artesanato</t>
  </si>
  <si>
    <t xml:space="preserve">Diapers And Hygiene</t>
  </si>
  <si>
    <t xml:space="preserve">fraldas_higiene</t>
  </si>
  <si>
    <t xml:space="preserve">Flowers</t>
  </si>
  <si>
    <t xml:space="preserve">flores</t>
  </si>
  <si>
    <t xml:space="preserve">Home Comfort 2</t>
  </si>
  <si>
    <t xml:space="preserve">casa_conforto_2</t>
  </si>
  <si>
    <t xml:space="preserve">Cds Dvds Musicals</t>
  </si>
  <si>
    <t xml:space="preserve">cds_dvds_musicais</t>
  </si>
  <si>
    <t xml:space="preserve">Fashion Childrens Clothes</t>
  </si>
  <si>
    <t xml:space="preserve">fashion_roupa_infanto_juvenil</t>
  </si>
  <si>
    <t xml:space="preserve">Security And Services</t>
  </si>
  <si>
    <t xml:space="preserve">seguros_e_servicos</t>
  </si>
  <si>
    <t xml:space="preserve">ALL CATEGORIES</t>
  </si>
  <si>
    <t xml:space="preserve">MONTHLY SALES SUMMARY — OLIST E-COMMERCE (DELIVERED ORDERS ONLY)</t>
  </si>
  <si>
    <t xml:space="preserve">Total Orders</t>
  </si>
  <si>
    <t xml:space="preserve">Items Sold</t>
  </si>
  <si>
    <t xml:space="preserve">Price Revenue (BRL)</t>
  </si>
  <si>
    <t xml:space="preserve">Freight Revenue (BRL)</t>
  </si>
  <si>
    <t xml:space="preserve">Total Revenue (BRL)</t>
  </si>
  <si>
    <t xml:space="preserve">Avg Order Value (BRL)</t>
  </si>
  <si>
    <t xml:space="preserve">YEAR-ON-YEAR PERFORMANCE</t>
  </si>
  <si>
    <t xml:space="preserve">YoY Order Growth</t>
  </si>
  <si>
    <t xml:space="preserve">YoY Revenue Growth</t>
  </si>
  <si>
    <t xml:space="preserve">PRODUCT CATEGORY PERFORMANCE — FORMULA-BASED</t>
  </si>
  <si>
    <t xml:space="preserve">% of Total Revenue</t>
  </si>
  <si>
    <t xml:space="preserve">100.00%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</si>
</sst>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"/>
    <numFmt numFmtId="167" formatCode="General"/>
    <numFmt numFmtId="168" formatCode="0.0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20"/>
      <color rgb="FF1A1A2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2C3E50"/>
      <name val="Arial"/>
      <family val="0"/>
      <charset val="1"/>
    </font>
    <font>
      <sz val="10"/>
      <color rgb="FF2C3E50"/>
      <name val="Arial"/>
      <family val="0"/>
      <charset val="1"/>
    </font>
    <font>
      <i val="true"/>
      <sz val="9"/>
      <color rgb="FF7F8C8D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2C3E50"/>
      </patternFill>
    </fill>
    <fill>
      <patternFill patternType="solid">
        <fgColor rgb="FFF4F6F9"/>
        <bgColor rgb="FFFFFFFF"/>
      </patternFill>
    </fill>
    <fill>
      <patternFill patternType="solid">
        <fgColor rgb="FFFFFFFF"/>
        <bgColor rgb="FFF4F6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8C8D"/>
      <rgbColor rgb="FF9999FF"/>
      <rgbColor rgb="FF993366"/>
      <rgbColor rgb="FFF4F6F9"/>
      <rgbColor rgb="FFCCFFFF"/>
      <rgbColor rgb="FF660066"/>
      <rgbColor rgb="FFFF8080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1A1A2E"/>
      <rgbColor rgb="FF993300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9" min="1" style="0" width="16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8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8" hidden="false" customHeight="true" outlineLevel="0" collapsed="false"/>
    <row r="5" customFormat="false" ht="18" hidden="false" customHeight="true" outlineLevel="0" collapsed="false">
      <c r="A5" s="3" t="s">
        <v>2</v>
      </c>
      <c r="B5" s="3"/>
      <c r="C5" s="3"/>
      <c r="D5" s="3"/>
      <c r="E5" s="3" t="s">
        <v>3</v>
      </c>
      <c r="F5" s="3"/>
      <c r="G5" s="3"/>
      <c r="H5" s="3"/>
      <c r="I5" s="3" t="s">
        <v>4</v>
      </c>
      <c r="J5" s="3"/>
      <c r="K5" s="3"/>
      <c r="L5" s="3" t="s">
        <v>5</v>
      </c>
      <c r="M5" s="3"/>
      <c r="N5" s="3"/>
    </row>
    <row r="6" customFormat="false" ht="18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customFormat="false" ht="18" hidden="false" customHeight="true" outlineLevel="0" collapsed="false">
      <c r="A7" s="4" t="n">
        <f aca="false">'Monthly Summary'!H39</f>
        <v>15419773.75</v>
      </c>
      <c r="B7" s="4"/>
      <c r="C7" s="4"/>
      <c r="D7" s="4"/>
      <c r="E7" s="5" t="n">
        <f aca="false">'Monthly Summary'!D39</f>
        <v>96478</v>
      </c>
      <c r="F7" s="5"/>
      <c r="G7" s="5"/>
      <c r="H7" s="5"/>
      <c r="I7" s="5" t="n">
        <f aca="false">'Category Summary'!E76</f>
        <v>110197</v>
      </c>
      <c r="J7" s="5"/>
      <c r="K7" s="5"/>
      <c r="L7" s="4" t="n">
        <f aca="false">'Monthly Summary'!I39</f>
        <v>159.826838761168</v>
      </c>
      <c r="M7" s="4"/>
      <c r="N7" s="4"/>
    </row>
    <row r="8" customFormat="false" ht="18" hidden="false" customHeight="true" outlineLevel="0" collapsed="false">
      <c r="A8" s="4"/>
      <c r="B8" s="4"/>
      <c r="C8" s="4"/>
      <c r="D8" s="4"/>
      <c r="E8" s="5"/>
      <c r="F8" s="5"/>
      <c r="G8" s="5"/>
      <c r="H8" s="5"/>
      <c r="I8" s="5"/>
      <c r="J8" s="5"/>
      <c r="K8" s="5"/>
      <c r="L8" s="4"/>
      <c r="M8" s="4"/>
      <c r="N8" s="4"/>
    </row>
    <row r="9" customFormat="false" ht="18" hidden="false" customHeight="true" outlineLevel="0" collapsed="false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4"/>
      <c r="M9" s="4"/>
      <c r="N9" s="4"/>
    </row>
    <row r="10" customFormat="false" ht="18" hidden="false" customHeight="true" outlineLevel="0" collapsed="false"/>
    <row r="11" customFormat="false" ht="18" hidden="false" customHeight="true" outlineLevel="0" collapsed="false">
      <c r="A11" s="3" t="s">
        <v>6</v>
      </c>
      <c r="B11" s="3"/>
      <c r="C11" s="3"/>
      <c r="D11" s="3"/>
      <c r="E11" s="3"/>
      <c r="F11" s="3"/>
      <c r="G11" s="3"/>
      <c r="I11" s="3" t="s">
        <v>7</v>
      </c>
      <c r="J11" s="3"/>
      <c r="K11" s="3"/>
      <c r="L11" s="3"/>
      <c r="M11" s="3"/>
      <c r="N11" s="3"/>
    </row>
    <row r="12" customFormat="false" ht="18" hidden="false" customHeight="true" outlineLevel="0" collapsed="false">
      <c r="A12" s="6" t="s">
        <v>8</v>
      </c>
      <c r="B12" s="6" t="s">
        <v>9</v>
      </c>
      <c r="C12" s="6" t="s">
        <v>10</v>
      </c>
      <c r="D12" s="6" t="s">
        <v>11</v>
      </c>
      <c r="E12" s="6" t="s">
        <v>12</v>
      </c>
      <c r="F12" s="6" t="s">
        <v>13</v>
      </c>
      <c r="G12" s="6" t="s">
        <v>14</v>
      </c>
      <c r="I12" s="6" t="s">
        <v>15</v>
      </c>
      <c r="J12" s="6" t="s">
        <v>16</v>
      </c>
      <c r="K12" s="6" t="s">
        <v>10</v>
      </c>
      <c r="L12" s="6" t="s">
        <v>11</v>
      </c>
      <c r="M12" s="6" t="s">
        <v>17</v>
      </c>
      <c r="N12" s="6" t="s">
        <v>18</v>
      </c>
    </row>
    <row r="13" customFormat="false" ht="18" hidden="false" customHeight="true" outlineLevel="0" collapsed="false">
      <c r="A13" s="7" t="n">
        <f aca="false">'Monthly Summary'!A3</f>
        <v>2016</v>
      </c>
      <c r="B13" s="7" t="str">
        <f aca="false">'Monthly Summary'!C3</f>
        <v>Jan</v>
      </c>
      <c r="C13" s="7" t="n">
        <f aca="false">'Monthly Summary'!D3</f>
        <v>0</v>
      </c>
      <c r="D13" s="7" t="n">
        <f aca="false">'Monthly Summary'!E3</f>
        <v>0</v>
      </c>
      <c r="E13" s="8" t="n">
        <f aca="false">'Monthly Summary'!F3</f>
        <v>0</v>
      </c>
      <c r="F13" s="8" t="n">
        <f aca="false">'Monthly Summary'!G3</f>
        <v>0</v>
      </c>
      <c r="G13" s="8" t="n">
        <f aca="false">'Monthly Summary'!H3</f>
        <v>0</v>
      </c>
      <c r="I13" s="7" t="n">
        <f aca="false">'Category Summary'!A3</f>
        <v>1</v>
      </c>
      <c r="J13" s="9" t="str">
        <f aca="false">'Category Summary'!B3</f>
        <v>Health Beauty</v>
      </c>
      <c r="K13" s="7" t="n">
        <f aca="false">'Category Summary'!D3</f>
        <v>8647</v>
      </c>
      <c r="L13" s="7" t="n">
        <f aca="false">'Category Summary'!E3</f>
        <v>9465</v>
      </c>
      <c r="M13" s="8" t="n">
        <f aca="false">'Category Summary'!F3</f>
        <v>1412089.53</v>
      </c>
      <c r="N13" s="10" t="n">
        <f aca="false">'Category Summary'!H3</f>
        <v>0.0915765401551369</v>
      </c>
    </row>
    <row r="14" customFormat="false" ht="18" hidden="false" customHeight="true" outlineLevel="0" collapsed="false">
      <c r="A14" s="11" t="n">
        <f aca="false">'Monthly Summary'!A4</f>
        <v>2016</v>
      </c>
      <c r="B14" s="11" t="str">
        <f aca="false">'Monthly Summary'!C4</f>
        <v>Feb</v>
      </c>
      <c r="C14" s="11" t="n">
        <f aca="false">'Monthly Summary'!D4</f>
        <v>0</v>
      </c>
      <c r="D14" s="11" t="n">
        <f aca="false">'Monthly Summary'!E4</f>
        <v>0</v>
      </c>
      <c r="E14" s="12" t="n">
        <f aca="false">'Monthly Summary'!F4</f>
        <v>0</v>
      </c>
      <c r="F14" s="12" t="n">
        <f aca="false">'Monthly Summary'!G4</f>
        <v>0</v>
      </c>
      <c r="G14" s="12" t="n">
        <f aca="false">'Monthly Summary'!H4</f>
        <v>0</v>
      </c>
      <c r="I14" s="11" t="n">
        <f aca="false">'Category Summary'!A4</f>
        <v>2</v>
      </c>
      <c r="J14" s="13" t="str">
        <f aca="false">'Category Summary'!B4</f>
        <v>Watches Gifts</v>
      </c>
      <c r="K14" s="11" t="n">
        <f aca="false">'Category Summary'!D4</f>
        <v>5495</v>
      </c>
      <c r="L14" s="11" t="n">
        <f aca="false">'Category Summary'!E4</f>
        <v>5859</v>
      </c>
      <c r="M14" s="12" t="n">
        <f aca="false">'Category Summary'!F4</f>
        <v>1264333.12</v>
      </c>
      <c r="N14" s="14" t="n">
        <f aca="false">'Category Summary'!H4</f>
        <v>0.0819942718031126</v>
      </c>
    </row>
    <row r="15" customFormat="false" ht="18" hidden="false" customHeight="true" outlineLevel="0" collapsed="false">
      <c r="A15" s="7" t="n">
        <f aca="false">'Monthly Summary'!A5</f>
        <v>2016</v>
      </c>
      <c r="B15" s="7" t="str">
        <f aca="false">'Monthly Summary'!C5</f>
        <v>Mar</v>
      </c>
      <c r="C15" s="7" t="n">
        <f aca="false">'Monthly Summary'!D5</f>
        <v>0</v>
      </c>
      <c r="D15" s="7" t="n">
        <f aca="false">'Monthly Summary'!E5</f>
        <v>0</v>
      </c>
      <c r="E15" s="8" t="n">
        <f aca="false">'Monthly Summary'!F5</f>
        <v>0</v>
      </c>
      <c r="F15" s="8" t="n">
        <f aca="false">'Monthly Summary'!G5</f>
        <v>0</v>
      </c>
      <c r="G15" s="8" t="n">
        <f aca="false">'Monthly Summary'!H5</f>
        <v>0</v>
      </c>
      <c r="I15" s="7" t="n">
        <f aca="false">'Category Summary'!A5</f>
        <v>3</v>
      </c>
      <c r="J15" s="9" t="str">
        <f aca="false">'Category Summary'!B5</f>
        <v>Bed Bath Table</v>
      </c>
      <c r="K15" s="7" t="n">
        <f aca="false">'Category Summary'!D5</f>
        <v>9272</v>
      </c>
      <c r="L15" s="7" t="n">
        <f aca="false">'Category Summary'!E5</f>
        <v>10953</v>
      </c>
      <c r="M15" s="8" t="n">
        <f aca="false">'Category Summary'!F5</f>
        <v>1225209.26</v>
      </c>
      <c r="N15" s="10" t="n">
        <f aca="false">'Category Summary'!H5</f>
        <v>0.0794570192704676</v>
      </c>
    </row>
    <row r="16" customFormat="false" ht="18" hidden="false" customHeight="true" outlineLevel="0" collapsed="false">
      <c r="A16" s="11" t="n">
        <f aca="false">'Monthly Summary'!A6</f>
        <v>2016</v>
      </c>
      <c r="B16" s="11" t="str">
        <f aca="false">'Monthly Summary'!C6</f>
        <v>Apr</v>
      </c>
      <c r="C16" s="11" t="n">
        <f aca="false">'Monthly Summary'!D6</f>
        <v>0</v>
      </c>
      <c r="D16" s="11" t="n">
        <f aca="false">'Monthly Summary'!E6</f>
        <v>0</v>
      </c>
      <c r="E16" s="12" t="n">
        <f aca="false">'Monthly Summary'!F6</f>
        <v>0</v>
      </c>
      <c r="F16" s="12" t="n">
        <f aca="false">'Monthly Summary'!G6</f>
        <v>0</v>
      </c>
      <c r="G16" s="12" t="n">
        <f aca="false">'Monthly Summary'!H6</f>
        <v>0</v>
      </c>
      <c r="I16" s="11" t="n">
        <f aca="false">'Category Summary'!A6</f>
        <v>4</v>
      </c>
      <c r="J16" s="13" t="str">
        <f aca="false">'Category Summary'!B6</f>
        <v>Sports Leisure</v>
      </c>
      <c r="K16" s="11" t="n">
        <f aca="false">'Category Summary'!D6</f>
        <v>7530</v>
      </c>
      <c r="L16" s="11" t="n">
        <f aca="false">'Category Summary'!E6</f>
        <v>8431</v>
      </c>
      <c r="M16" s="12" t="n">
        <f aca="false">'Category Summary'!F6</f>
        <v>1118256.91</v>
      </c>
      <c r="N16" s="14" t="n">
        <f aca="false">'Category Summary'!H6</f>
        <v>0.0725209674363737</v>
      </c>
    </row>
    <row r="17" customFormat="false" ht="18" hidden="false" customHeight="true" outlineLevel="0" collapsed="false">
      <c r="A17" s="7" t="n">
        <f aca="false">'Monthly Summary'!A7</f>
        <v>2016</v>
      </c>
      <c r="B17" s="7" t="str">
        <f aca="false">'Monthly Summary'!C7</f>
        <v>May</v>
      </c>
      <c r="C17" s="7" t="n">
        <f aca="false">'Monthly Summary'!D7</f>
        <v>0</v>
      </c>
      <c r="D17" s="7" t="n">
        <f aca="false">'Monthly Summary'!E7</f>
        <v>0</v>
      </c>
      <c r="E17" s="8" t="n">
        <f aca="false">'Monthly Summary'!F7</f>
        <v>0</v>
      </c>
      <c r="F17" s="8" t="n">
        <f aca="false">'Monthly Summary'!G7</f>
        <v>0</v>
      </c>
      <c r="G17" s="8" t="n">
        <f aca="false">'Monthly Summary'!H7</f>
        <v>0</v>
      </c>
      <c r="I17" s="7" t="n">
        <f aca="false">'Category Summary'!A7</f>
        <v>5</v>
      </c>
      <c r="J17" s="9" t="str">
        <f aca="false">'Category Summary'!B7</f>
        <v>Computers Accessories</v>
      </c>
      <c r="K17" s="7" t="n">
        <f aca="false">'Category Summary'!D7</f>
        <v>6530</v>
      </c>
      <c r="L17" s="7" t="n">
        <f aca="false">'Category Summary'!E7</f>
        <v>7644</v>
      </c>
      <c r="M17" s="8" t="n">
        <f aca="false">'Category Summary'!F7</f>
        <v>1032723.77</v>
      </c>
      <c r="N17" s="10" t="n">
        <f aca="false">'Category Summary'!H7</f>
        <v>0.0669739898096754</v>
      </c>
    </row>
    <row r="18" customFormat="false" ht="18" hidden="false" customHeight="true" outlineLevel="0" collapsed="false">
      <c r="A18" s="11" t="n">
        <f aca="false">'Monthly Summary'!A8</f>
        <v>2016</v>
      </c>
      <c r="B18" s="11" t="str">
        <f aca="false">'Monthly Summary'!C8</f>
        <v>Jun</v>
      </c>
      <c r="C18" s="11" t="n">
        <f aca="false">'Monthly Summary'!D8</f>
        <v>0</v>
      </c>
      <c r="D18" s="11" t="n">
        <f aca="false">'Monthly Summary'!E8</f>
        <v>0</v>
      </c>
      <c r="E18" s="12" t="n">
        <f aca="false">'Monthly Summary'!F8</f>
        <v>0</v>
      </c>
      <c r="F18" s="12" t="n">
        <f aca="false">'Monthly Summary'!G8</f>
        <v>0</v>
      </c>
      <c r="G18" s="12" t="n">
        <f aca="false">'Monthly Summary'!H8</f>
        <v>0</v>
      </c>
      <c r="I18" s="11" t="n">
        <f aca="false">'Category Summary'!A8</f>
        <v>6</v>
      </c>
      <c r="J18" s="13" t="str">
        <f aca="false">'Category Summary'!B8</f>
        <v>Furniture Decor</v>
      </c>
      <c r="K18" s="11" t="n">
        <f aca="false">'Category Summary'!D8</f>
        <v>6307</v>
      </c>
      <c r="L18" s="11" t="n">
        <f aca="false">'Category Summary'!E8</f>
        <v>8160</v>
      </c>
      <c r="M18" s="12" t="n">
        <f aca="false">'Category Summary'!F8</f>
        <v>880329.92</v>
      </c>
      <c r="N18" s="14" t="n">
        <f aca="false">'Category Summary'!H8</f>
        <v>0.0570909751513053</v>
      </c>
    </row>
    <row r="19" customFormat="false" ht="18" hidden="false" customHeight="true" outlineLevel="0" collapsed="false">
      <c r="A19" s="7" t="n">
        <f aca="false">'Monthly Summary'!A9</f>
        <v>2016</v>
      </c>
      <c r="B19" s="7" t="str">
        <f aca="false">'Monthly Summary'!C9</f>
        <v>Jul</v>
      </c>
      <c r="C19" s="7" t="n">
        <f aca="false">'Monthly Summary'!D9</f>
        <v>0</v>
      </c>
      <c r="D19" s="7" t="n">
        <f aca="false">'Monthly Summary'!E9</f>
        <v>0</v>
      </c>
      <c r="E19" s="8" t="n">
        <f aca="false">'Monthly Summary'!F9</f>
        <v>0</v>
      </c>
      <c r="F19" s="8" t="n">
        <f aca="false">'Monthly Summary'!G9</f>
        <v>0</v>
      </c>
      <c r="G19" s="8" t="n">
        <f aca="false">'Monthly Summary'!H9</f>
        <v>0</v>
      </c>
      <c r="I19" s="7" t="n">
        <f aca="false">'Category Summary'!A9</f>
        <v>7</v>
      </c>
      <c r="J19" s="9" t="str">
        <f aca="false">'Category Summary'!B9</f>
        <v>Housewares</v>
      </c>
      <c r="K19" s="7" t="n">
        <f aca="false">'Category Summary'!D9</f>
        <v>5743</v>
      </c>
      <c r="L19" s="7" t="n">
        <f aca="false">'Category Summary'!E9</f>
        <v>6795</v>
      </c>
      <c r="M19" s="8" t="n">
        <f aca="false">'Category Summary'!F9</f>
        <v>758392.25</v>
      </c>
      <c r="N19" s="10" t="n">
        <f aca="false">'Category Summary'!H9</f>
        <v>0.0491830984225693</v>
      </c>
    </row>
    <row r="20" customFormat="false" ht="18" hidden="false" customHeight="true" outlineLevel="0" collapsed="false">
      <c r="A20" s="11" t="n">
        <f aca="false">'Monthly Summary'!A10</f>
        <v>2016</v>
      </c>
      <c r="B20" s="11" t="str">
        <f aca="false">'Monthly Summary'!C10</f>
        <v>Aug</v>
      </c>
      <c r="C20" s="11" t="n">
        <f aca="false">'Monthly Summary'!D10</f>
        <v>0</v>
      </c>
      <c r="D20" s="11" t="n">
        <f aca="false">'Monthly Summary'!E10</f>
        <v>0</v>
      </c>
      <c r="E20" s="12" t="n">
        <f aca="false">'Monthly Summary'!F10</f>
        <v>0</v>
      </c>
      <c r="F20" s="12" t="n">
        <f aca="false">'Monthly Summary'!G10</f>
        <v>0</v>
      </c>
      <c r="G20" s="12" t="n">
        <f aca="false">'Monthly Summary'!H10</f>
        <v>0</v>
      </c>
      <c r="I20" s="11" t="n">
        <f aca="false">'Category Summary'!A10</f>
        <v>8</v>
      </c>
      <c r="J20" s="13" t="str">
        <f aca="false">'Category Summary'!B10</f>
        <v>Cool Stuff</v>
      </c>
      <c r="K20" s="11" t="n">
        <f aca="false">'Category Summary'!D10</f>
        <v>3559</v>
      </c>
      <c r="L20" s="11" t="n">
        <f aca="false">'Category Summary'!E10</f>
        <v>3718</v>
      </c>
      <c r="M20" s="12" t="n">
        <f aca="false">'Category Summary'!F10</f>
        <v>691680.89</v>
      </c>
      <c r="N20" s="14" t="n">
        <f aca="false">'Category Summary'!H10</f>
        <v>0.0448567470064209</v>
      </c>
    </row>
    <row r="21" customFormat="false" ht="18" hidden="false" customHeight="true" outlineLevel="0" collapsed="false">
      <c r="A21" s="7" t="n">
        <f aca="false">'Monthly Summary'!A11</f>
        <v>2016</v>
      </c>
      <c r="B21" s="7" t="str">
        <f aca="false">'Monthly Summary'!C11</f>
        <v>Sep</v>
      </c>
      <c r="C21" s="7" t="n">
        <f aca="false">'Monthly Summary'!D11</f>
        <v>1</v>
      </c>
      <c r="D21" s="7" t="n">
        <f aca="false">'Monthly Summary'!E11</f>
        <v>3</v>
      </c>
      <c r="E21" s="8" t="n">
        <f aca="false">'Monthly Summary'!F11</f>
        <v>134.97</v>
      </c>
      <c r="F21" s="8" t="n">
        <f aca="false">'Monthly Summary'!G11</f>
        <v>8.49</v>
      </c>
      <c r="G21" s="8" t="n">
        <f aca="false">'Monthly Summary'!H11</f>
        <v>143.46</v>
      </c>
      <c r="I21" s="7" t="n">
        <f aca="false">'Category Summary'!A11</f>
        <v>9</v>
      </c>
      <c r="J21" s="9" t="str">
        <f aca="false">'Category Summary'!B11</f>
        <v>Auto</v>
      </c>
      <c r="K21" s="7" t="n">
        <f aca="false">'Category Summary'!D11</f>
        <v>3810</v>
      </c>
      <c r="L21" s="7" t="n">
        <f aca="false">'Category Summary'!E11</f>
        <v>4140</v>
      </c>
      <c r="M21" s="8" t="n">
        <f aca="false">'Category Summary'!F11</f>
        <v>669454.75</v>
      </c>
      <c r="N21" s="10" t="n">
        <f aca="false">'Category Summary'!H11</f>
        <v>0.0434153419404095</v>
      </c>
    </row>
    <row r="22" customFormat="false" ht="18" hidden="false" customHeight="true" outlineLevel="0" collapsed="false">
      <c r="A22" s="11" t="n">
        <f aca="false">'Monthly Summary'!A12</f>
        <v>2016</v>
      </c>
      <c r="B22" s="11" t="str">
        <f aca="false">'Monthly Summary'!C12</f>
        <v>Oct</v>
      </c>
      <c r="C22" s="11" t="n">
        <f aca="false">'Monthly Summary'!D12</f>
        <v>265</v>
      </c>
      <c r="D22" s="11" t="n">
        <f aca="false">'Monthly Summary'!E12</f>
        <v>313</v>
      </c>
      <c r="E22" s="12" t="n">
        <f aca="false">'Monthly Summary'!F12</f>
        <v>40325.11</v>
      </c>
      <c r="F22" s="12" t="n">
        <f aca="false">'Monthly Summary'!G12</f>
        <v>6165.55</v>
      </c>
      <c r="G22" s="12" t="n">
        <f aca="false">'Monthly Summary'!H12</f>
        <v>46490.66</v>
      </c>
      <c r="I22" s="11" t="n">
        <f aca="false">'Category Summary'!A12</f>
        <v>10</v>
      </c>
      <c r="J22" s="13" t="str">
        <f aca="false">'Category Summary'!B12</f>
        <v>Garden Tools</v>
      </c>
      <c r="K22" s="11" t="n">
        <f aca="false">'Category Summary'!D12</f>
        <v>3448</v>
      </c>
      <c r="L22" s="11" t="n">
        <f aca="false">'Category Summary'!E12</f>
        <v>4268</v>
      </c>
      <c r="M22" s="12" t="n">
        <f aca="false">'Category Summary'!F12</f>
        <v>567145.68</v>
      </c>
      <c r="N22" s="14" t="n">
        <f aca="false">'Category Summary'!H12</f>
        <v>0.0367804151471418</v>
      </c>
    </row>
    <row r="23" customFormat="false" ht="18" hidden="false" customHeight="true" outlineLevel="0" collapsed="false">
      <c r="A23" s="7" t="n">
        <f aca="false">'Monthly Summary'!A13</f>
        <v>2016</v>
      </c>
      <c r="B23" s="7" t="str">
        <f aca="false">'Monthly Summary'!C13</f>
        <v>Nov</v>
      </c>
      <c r="C23" s="7" t="n">
        <f aca="false">'Monthly Summary'!D13</f>
        <v>0</v>
      </c>
      <c r="D23" s="7" t="n">
        <f aca="false">'Monthly Summary'!E13</f>
        <v>0</v>
      </c>
      <c r="E23" s="8" t="n">
        <f aca="false">'Monthly Summary'!F13</f>
        <v>0</v>
      </c>
      <c r="F23" s="8" t="n">
        <f aca="false">'Monthly Summary'!G13</f>
        <v>0</v>
      </c>
      <c r="G23" s="8" t="n">
        <f aca="false">'Monthly Summary'!H13</f>
        <v>0</v>
      </c>
    </row>
    <row r="24" customFormat="false" ht="18" hidden="false" customHeight="true" outlineLevel="0" collapsed="false">
      <c r="A24" s="11" t="n">
        <f aca="false">'Monthly Summary'!A14</f>
        <v>2016</v>
      </c>
      <c r="B24" s="11" t="str">
        <f aca="false">'Monthly Summary'!C14</f>
        <v>Dec</v>
      </c>
      <c r="C24" s="11" t="n">
        <f aca="false">'Monthly Summary'!D14</f>
        <v>1</v>
      </c>
      <c r="D24" s="11" t="n">
        <f aca="false">'Monthly Summary'!E14</f>
        <v>1</v>
      </c>
      <c r="E24" s="12" t="n">
        <f aca="false">'Monthly Summary'!F14</f>
        <v>10.9</v>
      </c>
      <c r="F24" s="12" t="n">
        <f aca="false">'Monthly Summary'!G14</f>
        <v>8.72</v>
      </c>
      <c r="G24" s="12" t="n">
        <f aca="false">'Monthly Summary'!H14</f>
        <v>19.62</v>
      </c>
    </row>
    <row r="25" customFormat="false" ht="18" hidden="false" customHeight="true" outlineLevel="0" collapsed="false">
      <c r="A25" s="7" t="n">
        <f aca="false">'Monthly Summary'!A15</f>
        <v>2017</v>
      </c>
      <c r="B25" s="7" t="str">
        <f aca="false">'Monthly Summary'!C15</f>
        <v>Jan</v>
      </c>
      <c r="C25" s="7" t="n">
        <f aca="false">'Monthly Summary'!D15</f>
        <v>750</v>
      </c>
      <c r="D25" s="7" t="n">
        <f aca="false">'Monthly Summary'!E15</f>
        <v>913</v>
      </c>
      <c r="E25" s="8" t="n">
        <f aca="false">'Monthly Summary'!F15</f>
        <v>111798.36</v>
      </c>
      <c r="F25" s="8" t="n">
        <f aca="false">'Monthly Summary'!G15</f>
        <v>15684.01</v>
      </c>
      <c r="G25" s="8" t="n">
        <f aca="false">'Monthly Summary'!H15</f>
        <v>127482.37</v>
      </c>
    </row>
    <row r="26" customFormat="false" ht="18" hidden="false" customHeight="true" outlineLevel="0" collapsed="false">
      <c r="A26" s="11" t="n">
        <f aca="false">'Monthly Summary'!A16</f>
        <v>2017</v>
      </c>
      <c r="B26" s="11" t="str">
        <f aca="false">'Monthly Summary'!C16</f>
        <v>Feb</v>
      </c>
      <c r="C26" s="11" t="n">
        <f aca="false">'Monthly Summary'!D16</f>
        <v>1653</v>
      </c>
      <c r="D26" s="11" t="n">
        <f aca="false">'Monthly Summary'!E16</f>
        <v>1858</v>
      </c>
      <c r="E26" s="12" t="n">
        <f aca="false">'Monthly Summary'!F16</f>
        <v>234223.4</v>
      </c>
      <c r="F26" s="12" t="n">
        <f aca="false">'Monthly Summary'!G16</f>
        <v>37015.92</v>
      </c>
      <c r="G26" s="12" t="n">
        <f aca="false">'Monthly Summary'!H16</f>
        <v>271239.32</v>
      </c>
    </row>
    <row r="27" customFormat="false" ht="18" hidden="false" customHeight="true" outlineLevel="0" collapsed="false">
      <c r="A27" s="7" t="n">
        <f aca="false">'Monthly Summary'!A17</f>
        <v>2017</v>
      </c>
      <c r="B27" s="7" t="str">
        <f aca="false">'Monthly Summary'!C17</f>
        <v>Mar</v>
      </c>
      <c r="C27" s="7" t="n">
        <f aca="false">'Monthly Summary'!D17</f>
        <v>2546</v>
      </c>
      <c r="D27" s="7" t="n">
        <f aca="false">'Monthly Summary'!E17</f>
        <v>2897</v>
      </c>
      <c r="E27" s="8" t="n">
        <f aca="false">'Monthly Summary'!F17</f>
        <v>359198.85</v>
      </c>
      <c r="F27" s="8" t="n">
        <f aca="false">'Monthly Summary'!G17</f>
        <v>55132.1</v>
      </c>
      <c r="G27" s="8" t="n">
        <f aca="false">'Monthly Summary'!H17</f>
        <v>414330.95</v>
      </c>
    </row>
    <row r="28" customFormat="false" ht="18" hidden="false" customHeight="true" outlineLevel="0" collapsed="false">
      <c r="A28" s="11" t="n">
        <f aca="false">'Monthly Summary'!A18</f>
        <v>2017</v>
      </c>
      <c r="B28" s="11" t="str">
        <f aca="false">'Monthly Summary'!C18</f>
        <v>Apr</v>
      </c>
      <c r="C28" s="11" t="n">
        <f aca="false">'Monthly Summary'!D18</f>
        <v>2303</v>
      </c>
      <c r="D28" s="11" t="n">
        <f aca="false">'Monthly Summary'!E18</f>
        <v>2569</v>
      </c>
      <c r="E28" s="12" t="n">
        <f aca="false">'Monthly Summary'!F18</f>
        <v>340669.68</v>
      </c>
      <c r="F28" s="12" t="n">
        <f aca="false">'Monthly Summary'!G18</f>
        <v>50142.72</v>
      </c>
      <c r="G28" s="12" t="n">
        <f aca="false">'Monthly Summary'!H18</f>
        <v>390812.4</v>
      </c>
    </row>
    <row r="29" customFormat="false" ht="18" hidden="false" customHeight="true" outlineLevel="0" collapsed="false">
      <c r="A29" s="7" t="n">
        <f aca="false">'Monthly Summary'!A19</f>
        <v>2017</v>
      </c>
      <c r="B29" s="7" t="str">
        <f aca="false">'Monthly Summary'!C19</f>
        <v>May</v>
      </c>
      <c r="C29" s="7" t="n">
        <f aca="false">'Monthly Summary'!D19</f>
        <v>3546</v>
      </c>
      <c r="D29" s="7" t="n">
        <f aca="false">'Monthly Summary'!E19</f>
        <v>4004</v>
      </c>
      <c r="E29" s="8" t="n">
        <f aca="false">'Monthly Summary'!F19</f>
        <v>489338.25</v>
      </c>
      <c r="F29" s="8" t="n">
        <f aca="false">'Monthly Summary'!G19</f>
        <v>77513.15</v>
      </c>
      <c r="G29" s="8" t="n">
        <f aca="false">'Monthly Summary'!H19</f>
        <v>566851.4</v>
      </c>
    </row>
    <row r="30" customFormat="false" ht="18" hidden="false" customHeight="true" outlineLevel="0" collapsed="false">
      <c r="A30" s="11" t="n">
        <f aca="false">'Monthly Summary'!A20</f>
        <v>2017</v>
      </c>
      <c r="B30" s="11" t="str">
        <f aca="false">'Monthly Summary'!C20</f>
        <v>Jun</v>
      </c>
      <c r="C30" s="11" t="n">
        <f aca="false">'Monthly Summary'!D20</f>
        <v>3135</v>
      </c>
      <c r="D30" s="11" t="n">
        <f aca="false">'Monthly Summary'!E20</f>
        <v>3489</v>
      </c>
      <c r="E30" s="12" t="n">
        <f aca="false">'Monthly Summary'!F20</f>
        <v>421923.37</v>
      </c>
      <c r="F30" s="12" t="n">
        <f aca="false">'Monthly Summary'!G20</f>
        <v>68127</v>
      </c>
      <c r="G30" s="12" t="n">
        <f aca="false">'Monthly Summary'!H20</f>
        <v>490050.37</v>
      </c>
    </row>
    <row r="31" customFormat="false" ht="18" hidden="false" customHeight="true" outlineLevel="0" collapsed="false">
      <c r="A31" s="7" t="n">
        <f aca="false">'Monthly Summary'!A21</f>
        <v>2017</v>
      </c>
      <c r="B31" s="7" t="str">
        <f aca="false">'Monthly Summary'!C21</f>
        <v>Jul</v>
      </c>
      <c r="C31" s="7" t="n">
        <f aca="false">'Monthly Summary'!D21</f>
        <v>3872</v>
      </c>
      <c r="D31" s="7" t="n">
        <f aca="false">'Monthly Summary'!E21</f>
        <v>4416</v>
      </c>
      <c r="E31" s="8" t="n">
        <f aca="false">'Monthly Summary'!F21</f>
        <v>481604.52</v>
      </c>
      <c r="F31" s="8" t="n">
        <f aca="false">'Monthly Summary'!G21</f>
        <v>84694.56</v>
      </c>
      <c r="G31" s="8" t="n">
        <f aca="false">'Monthly Summary'!H21</f>
        <v>566299.08</v>
      </c>
    </row>
    <row r="32" customFormat="false" ht="18" hidden="false" customHeight="true" outlineLevel="0" collapsed="false">
      <c r="A32" s="11" t="n">
        <f aca="false">'Monthly Summary'!A22</f>
        <v>2017</v>
      </c>
      <c r="B32" s="11" t="str">
        <f aca="false">'Monthly Summary'!C22</f>
        <v>Aug</v>
      </c>
      <c r="C32" s="11" t="n">
        <f aca="false">'Monthly Summary'!D22</f>
        <v>4193</v>
      </c>
      <c r="D32" s="11" t="n">
        <f aca="false">'Monthly Summary'!E22</f>
        <v>4797</v>
      </c>
      <c r="E32" s="12" t="n">
        <f aca="false">'Monthly Summary'!F22</f>
        <v>554699.7</v>
      </c>
      <c r="F32" s="12" t="n">
        <f aca="false">'Monthly Summary'!G22</f>
        <v>91132.66</v>
      </c>
      <c r="G32" s="12" t="n">
        <f aca="false">'Monthly Summary'!H22</f>
        <v>645832.36</v>
      </c>
    </row>
    <row r="33" customFormat="false" ht="18" hidden="false" customHeight="true" outlineLevel="0" collapsed="false">
      <c r="A33" s="7" t="n">
        <f aca="false">'Monthly Summary'!A23</f>
        <v>2017</v>
      </c>
      <c r="B33" s="7" t="str">
        <f aca="false">'Monthly Summary'!C23</f>
        <v>Sep</v>
      </c>
      <c r="C33" s="7" t="n">
        <f aca="false">'Monthly Summary'!D23</f>
        <v>4150</v>
      </c>
      <c r="D33" s="7" t="n">
        <f aca="false">'Monthly Summary'!E23</f>
        <v>4737</v>
      </c>
      <c r="E33" s="8" t="n">
        <f aca="false">'Monthly Summary'!F23</f>
        <v>607399.67</v>
      </c>
      <c r="F33" s="8" t="n">
        <f aca="false">'Monthly Summary'!G23</f>
        <v>93677.82</v>
      </c>
      <c r="G33" s="8" t="n">
        <f aca="false">'Monthly Summary'!H23</f>
        <v>701077.49</v>
      </c>
    </row>
    <row r="34" customFormat="false" ht="18" hidden="false" customHeight="true" outlineLevel="0" collapsed="false">
      <c r="A34" s="11" t="n">
        <f aca="false">'Monthly Summary'!A24</f>
        <v>2017</v>
      </c>
      <c r="B34" s="11" t="str">
        <f aca="false">'Monthly Summary'!C24</f>
        <v>Oct</v>
      </c>
      <c r="C34" s="11" t="n">
        <f aca="false">'Monthly Summary'!D24</f>
        <v>4478</v>
      </c>
      <c r="D34" s="11" t="n">
        <f aca="false">'Monthly Summary'!E24</f>
        <v>5214</v>
      </c>
      <c r="E34" s="12" t="n">
        <f aca="false">'Monthly Summary'!F24</f>
        <v>648247.65</v>
      </c>
      <c r="F34" s="12" t="n">
        <f aca="false">'Monthly Summary'!G24</f>
        <v>102869.36</v>
      </c>
      <c r="G34" s="12" t="n">
        <f aca="false">'Monthly Summary'!H24</f>
        <v>751117.01</v>
      </c>
    </row>
    <row r="35" customFormat="false" ht="18" hidden="false" customHeight="true" outlineLevel="0" collapsed="false">
      <c r="A35" s="7" t="n">
        <f aca="false">'Monthly Summary'!A25</f>
        <v>2017</v>
      </c>
      <c r="B35" s="7" t="str">
        <f aca="false">'Monthly Summary'!C25</f>
        <v>Nov</v>
      </c>
      <c r="C35" s="7" t="n">
        <f aca="false">'Monthly Summary'!D25</f>
        <v>7289</v>
      </c>
      <c r="D35" s="7" t="n">
        <f aca="false">'Monthly Summary'!E25</f>
        <v>8475</v>
      </c>
      <c r="E35" s="8" t="n">
        <f aca="false">'Monthly Summary'!F25</f>
        <v>987765.37</v>
      </c>
      <c r="F35" s="8" t="n">
        <f aca="false">'Monthly Summary'!G25</f>
        <v>165598.83</v>
      </c>
      <c r="G35" s="8" t="n">
        <f aca="false">'Monthly Summary'!H25</f>
        <v>1153364.2</v>
      </c>
    </row>
    <row r="36" customFormat="false" ht="18" hidden="false" customHeight="true" outlineLevel="0" collapsed="false">
      <c r="A36" s="11" t="n">
        <f aca="false">'Monthly Summary'!A26</f>
        <v>2017</v>
      </c>
      <c r="B36" s="11" t="str">
        <f aca="false">'Monthly Summary'!C26</f>
        <v>Dec</v>
      </c>
      <c r="C36" s="11" t="n">
        <f aca="false">'Monthly Summary'!D26</f>
        <v>5513</v>
      </c>
      <c r="D36" s="11" t="n">
        <f aca="false">'Monthly Summary'!E26</f>
        <v>6187</v>
      </c>
      <c r="E36" s="12" t="n">
        <f aca="false">'Monthly Summary'!F26</f>
        <v>726033.19</v>
      </c>
      <c r="F36" s="12" t="n">
        <f aca="false">'Monthly Summary'!G26</f>
        <v>117045.1</v>
      </c>
      <c r="G36" s="12" t="n">
        <f aca="false">'Monthly Summary'!H26</f>
        <v>843078.29</v>
      </c>
    </row>
    <row r="37" customFormat="false" ht="18" hidden="false" customHeight="true" outlineLevel="0" collapsed="false">
      <c r="A37" s="7" t="n">
        <f aca="false">'Monthly Summary'!A27</f>
        <v>2018</v>
      </c>
      <c r="B37" s="7" t="str">
        <f aca="false">'Monthly Summary'!C27</f>
        <v>Jan</v>
      </c>
      <c r="C37" s="7" t="n">
        <f aca="false">'Monthly Summary'!D27</f>
        <v>7069</v>
      </c>
      <c r="D37" s="7" t="n">
        <f aca="false">'Monthly Summary'!E27</f>
        <v>8037</v>
      </c>
      <c r="E37" s="8" t="n">
        <f aca="false">'Monthly Summary'!F27</f>
        <v>924645</v>
      </c>
      <c r="F37" s="8" t="n">
        <f aca="false">'Monthly Summary'!G27</f>
        <v>153242.46</v>
      </c>
      <c r="G37" s="8" t="n">
        <f aca="false">'Monthly Summary'!H27</f>
        <v>1077887.46</v>
      </c>
    </row>
    <row r="38" customFormat="false" ht="18" hidden="false" customHeight="true" outlineLevel="0" collapsed="false">
      <c r="A38" s="11" t="n">
        <f aca="false">'Monthly Summary'!A28</f>
        <v>2018</v>
      </c>
      <c r="B38" s="11" t="str">
        <f aca="false">'Monthly Summary'!C28</f>
        <v>Feb</v>
      </c>
      <c r="C38" s="11" t="n">
        <f aca="false">'Monthly Summary'!D28</f>
        <v>6555</v>
      </c>
      <c r="D38" s="11" t="n">
        <f aca="false">'Monthly Summary'!E28</f>
        <v>7518</v>
      </c>
      <c r="E38" s="12" t="n">
        <f aca="false">'Monthly Summary'!F28</f>
        <v>826437.13</v>
      </c>
      <c r="F38" s="12" t="n">
        <f aca="false">'Monthly Summary'!G28</f>
        <v>139731.28</v>
      </c>
      <c r="G38" s="12" t="n">
        <f aca="false">'Monthly Summary'!H28</f>
        <v>966168.41</v>
      </c>
    </row>
    <row r="39" customFormat="false" ht="18" hidden="false" customHeight="true" outlineLevel="0" collapsed="false">
      <c r="A39" s="7" t="n">
        <f aca="false">'Monthly Summary'!A29</f>
        <v>2018</v>
      </c>
      <c r="B39" s="7" t="str">
        <f aca="false">'Monthly Summary'!C29</f>
        <v>Mar</v>
      </c>
      <c r="C39" s="7" t="n">
        <f aca="false">'Monthly Summary'!D29</f>
        <v>7003</v>
      </c>
      <c r="D39" s="7" t="n">
        <f aca="false">'Monthly Summary'!E29</f>
        <v>8017</v>
      </c>
      <c r="E39" s="8" t="n">
        <f aca="false">'Monthly Summary'!F29</f>
        <v>953356.25</v>
      </c>
      <c r="F39" s="8" t="n">
        <f aca="false">'Monthly Summary'!G29</f>
        <v>167241.99</v>
      </c>
      <c r="G39" s="8" t="n">
        <f aca="false">'Monthly Summary'!H29</f>
        <v>1120598.24</v>
      </c>
    </row>
    <row r="40" customFormat="false" ht="18" hidden="false" customHeight="true" outlineLevel="0" collapsed="false">
      <c r="A40" s="11" t="n">
        <f aca="false">'Monthly Summary'!A30</f>
        <v>2018</v>
      </c>
      <c r="B40" s="11" t="str">
        <f aca="false">'Monthly Summary'!C30</f>
        <v>Apr</v>
      </c>
      <c r="C40" s="11" t="n">
        <f aca="false">'Monthly Summary'!D30</f>
        <v>6798</v>
      </c>
      <c r="D40" s="11" t="n">
        <f aca="false">'Monthly Summary'!E30</f>
        <v>7827</v>
      </c>
      <c r="E40" s="12" t="n">
        <f aca="false">'Monthly Summary'!F30</f>
        <v>973534.09</v>
      </c>
      <c r="F40" s="12" t="n">
        <f aca="false">'Monthly Summary'!G30</f>
        <v>159344.84</v>
      </c>
      <c r="G40" s="12" t="n">
        <f aca="false">'Monthly Summary'!H30</f>
        <v>1132878.93</v>
      </c>
    </row>
    <row r="41" customFormat="false" ht="18" hidden="false" customHeight="true" outlineLevel="0" collapsed="false">
      <c r="A41" s="7" t="n">
        <f aca="false">'Monthly Summary'!A31</f>
        <v>2018</v>
      </c>
      <c r="B41" s="7" t="str">
        <f aca="false">'Monthly Summary'!C31</f>
        <v>May</v>
      </c>
      <c r="C41" s="7" t="n">
        <f aca="false">'Monthly Summary'!D31</f>
        <v>6749</v>
      </c>
      <c r="D41" s="7" t="n">
        <f aca="false">'Monthly Summary'!E31</f>
        <v>7810</v>
      </c>
      <c r="E41" s="8" t="n">
        <f aca="false">'Monthly Summary'!F31</f>
        <v>977544.69</v>
      </c>
      <c r="F41" s="8" t="n">
        <f aca="false">'Monthly Summary'!G31</f>
        <v>151229.83</v>
      </c>
      <c r="G41" s="8" t="n">
        <f aca="false">'Monthly Summary'!H31</f>
        <v>1128774.52</v>
      </c>
    </row>
    <row r="42" customFormat="false" ht="18" hidden="false" customHeight="true" outlineLevel="0" collapsed="false">
      <c r="A42" s="11" t="n">
        <f aca="false">'Monthly Summary'!A32</f>
        <v>2018</v>
      </c>
      <c r="B42" s="11" t="str">
        <f aca="false">'Monthly Summary'!C32</f>
        <v>Jun</v>
      </c>
      <c r="C42" s="11" t="n">
        <f aca="false">'Monthly Summary'!D32</f>
        <v>6099</v>
      </c>
      <c r="D42" s="11" t="n">
        <f aca="false">'Monthly Summary'!E32</f>
        <v>7010</v>
      </c>
      <c r="E42" s="12" t="n">
        <f aca="false">'Monthly Summary'!F32</f>
        <v>856077.86</v>
      </c>
      <c r="F42" s="12" t="n">
        <f aca="false">'Monthly Summary'!G32</f>
        <v>155900.43</v>
      </c>
      <c r="G42" s="12" t="n">
        <f aca="false">'Monthly Summary'!H32</f>
        <v>1011978.29</v>
      </c>
    </row>
    <row r="43" customFormat="false" ht="18" hidden="false" customHeight="true" outlineLevel="0" collapsed="false">
      <c r="A43" s="7" t="n">
        <f aca="false">'Monthly Summary'!A33</f>
        <v>2018</v>
      </c>
      <c r="B43" s="7" t="str">
        <f aca="false">'Monthly Summary'!C33</f>
        <v>Jul</v>
      </c>
      <c r="C43" s="7" t="n">
        <f aca="false">'Monthly Summary'!D33</f>
        <v>6159</v>
      </c>
      <c r="D43" s="7" t="n">
        <f aca="false">'Monthly Summary'!E33</f>
        <v>6963</v>
      </c>
      <c r="E43" s="8" t="n">
        <f aca="false">'Monthly Summary'!F33</f>
        <v>867953.46</v>
      </c>
      <c r="F43" s="8" t="n">
        <f aca="false">'Monthly Summary'!G33</f>
        <v>159853.82</v>
      </c>
      <c r="G43" s="8" t="n">
        <f aca="false">'Monthly Summary'!H33</f>
        <v>1027807.28</v>
      </c>
    </row>
    <row r="44" customFormat="false" ht="18" hidden="false" customHeight="true" outlineLevel="0" collapsed="false">
      <c r="A44" s="11" t="n">
        <f aca="false">'Monthly Summary'!A34</f>
        <v>2018</v>
      </c>
      <c r="B44" s="11" t="str">
        <f aca="false">'Monthly Summary'!C34</f>
        <v>Aug</v>
      </c>
      <c r="C44" s="11" t="n">
        <f aca="false">'Monthly Summary'!D34</f>
        <v>6351</v>
      </c>
      <c r="D44" s="11" t="n">
        <f aca="false">'Monthly Summary'!E34</f>
        <v>7142</v>
      </c>
      <c r="E44" s="12" t="n">
        <f aca="false">'Monthly Summary'!F34</f>
        <v>838576.64</v>
      </c>
      <c r="F44" s="12" t="n">
        <f aca="false">'Monthly Summary'!G34</f>
        <v>146915</v>
      </c>
      <c r="G44" s="12" t="n">
        <f aca="false">'Monthly Summary'!H34</f>
        <v>985491.64</v>
      </c>
    </row>
    <row r="45" customFormat="false" ht="18" hidden="false" customHeight="true" outlineLevel="0" collapsed="false">
      <c r="A45" s="7" t="n">
        <f aca="false">'Monthly Summary'!A35</f>
        <v>2018</v>
      </c>
      <c r="B45" s="7" t="str">
        <f aca="false">'Monthly Summary'!C35</f>
        <v>Sep</v>
      </c>
      <c r="C45" s="7" t="n">
        <f aca="false">'Monthly Summary'!D35</f>
        <v>0</v>
      </c>
      <c r="D45" s="7" t="n">
        <f aca="false">'Monthly Summary'!E35</f>
        <v>0</v>
      </c>
      <c r="E45" s="8" t="n">
        <f aca="false">'Monthly Summary'!F35</f>
        <v>0</v>
      </c>
      <c r="F45" s="8" t="n">
        <f aca="false">'Monthly Summary'!G35</f>
        <v>0</v>
      </c>
      <c r="G45" s="8" t="n">
        <f aca="false">'Monthly Summary'!H35</f>
        <v>0</v>
      </c>
    </row>
    <row r="46" customFormat="false" ht="18" hidden="false" customHeight="true" outlineLevel="0" collapsed="false">
      <c r="A46" s="11" t="n">
        <f aca="false">'Monthly Summary'!A36</f>
        <v>2018</v>
      </c>
      <c r="B46" s="11" t="str">
        <f aca="false">'Monthly Summary'!C36</f>
        <v>Oct</v>
      </c>
      <c r="C46" s="11" t="n">
        <f aca="false">'Monthly Summary'!D36</f>
        <v>0</v>
      </c>
      <c r="D46" s="11" t="n">
        <f aca="false">'Monthly Summary'!E36</f>
        <v>0</v>
      </c>
      <c r="E46" s="12" t="n">
        <f aca="false">'Monthly Summary'!F36</f>
        <v>0</v>
      </c>
      <c r="F46" s="12" t="n">
        <f aca="false">'Monthly Summary'!G36</f>
        <v>0</v>
      </c>
      <c r="G46" s="12" t="n">
        <f aca="false">'Monthly Summary'!H36</f>
        <v>0</v>
      </c>
    </row>
    <row r="47" customFormat="false" ht="18" hidden="false" customHeight="true" outlineLevel="0" collapsed="false">
      <c r="A47" s="7" t="n">
        <f aca="false">'Monthly Summary'!A37</f>
        <v>2018</v>
      </c>
      <c r="B47" s="7" t="str">
        <f aca="false">'Monthly Summary'!C37</f>
        <v>Nov</v>
      </c>
      <c r="C47" s="7" t="n">
        <f aca="false">'Monthly Summary'!D37</f>
        <v>0</v>
      </c>
      <c r="D47" s="7" t="n">
        <f aca="false">'Monthly Summary'!E37</f>
        <v>0</v>
      </c>
      <c r="E47" s="8" t="n">
        <f aca="false">'Monthly Summary'!F37</f>
        <v>0</v>
      </c>
      <c r="F47" s="8" t="n">
        <f aca="false">'Monthly Summary'!G37</f>
        <v>0</v>
      </c>
      <c r="G47" s="8" t="n">
        <f aca="false">'Monthly Summary'!H37</f>
        <v>0</v>
      </c>
    </row>
    <row r="48" customFormat="false" ht="18" hidden="false" customHeight="true" outlineLevel="0" collapsed="false">
      <c r="A48" s="11" t="n">
        <f aca="false">'Monthly Summary'!A38</f>
        <v>2018</v>
      </c>
      <c r="B48" s="11" t="str">
        <f aca="false">'Monthly Summary'!C38</f>
        <v>Dec</v>
      </c>
      <c r="C48" s="11" t="n">
        <f aca="false">'Monthly Summary'!D38</f>
        <v>0</v>
      </c>
      <c r="D48" s="11" t="n">
        <f aca="false">'Monthly Summary'!E38</f>
        <v>0</v>
      </c>
      <c r="E48" s="12" t="n">
        <f aca="false">'Monthly Summary'!F38</f>
        <v>0</v>
      </c>
      <c r="F48" s="12" t="n">
        <f aca="false">'Monthly Summary'!G38</f>
        <v>0</v>
      </c>
      <c r="G48" s="12" t="n">
        <f aca="false">'Monthly Summary'!H38</f>
        <v>0</v>
      </c>
    </row>
    <row r="49" customFormat="false" ht="18" hidden="false" customHeight="true" outlineLevel="0" collapsed="false">
      <c r="A49" s="6" t="s">
        <v>19</v>
      </c>
      <c r="B49" s="6" t="s">
        <v>20</v>
      </c>
      <c r="C49" s="6" t="n">
        <f aca="false">'Monthly Summary'!D39</f>
        <v>96478</v>
      </c>
      <c r="D49" s="6" t="n">
        <f aca="false">'Monthly Summary'!E39</f>
        <v>110197</v>
      </c>
      <c r="E49" s="15" t="n">
        <f aca="false">'Monthly Summary'!F39</f>
        <v>13221498.11</v>
      </c>
      <c r="F49" s="15" t="n">
        <f aca="false">'Monthly Summary'!G39</f>
        <v>2198275.64</v>
      </c>
      <c r="G49" s="15" t="n">
        <f aca="false">'Monthly Summary'!H39</f>
        <v>15419773.75</v>
      </c>
    </row>
    <row r="50" customFormat="false" ht="18" hidden="false" customHeight="true" outlineLevel="0" collapsed="false"/>
    <row r="51" customFormat="false" ht="18" hidden="false" customHeight="true" outlineLevel="0" collapsed="false">
      <c r="A51" s="3" t="s">
        <v>21</v>
      </c>
      <c r="B51" s="3"/>
      <c r="C51" s="3"/>
      <c r="D51" s="3"/>
      <c r="E51" s="3"/>
      <c r="F51" s="3"/>
      <c r="G51" s="3"/>
    </row>
    <row r="52" customFormat="false" ht="18" hidden="false" customHeight="true" outlineLevel="0" collapsed="false">
      <c r="A52" s="6" t="s">
        <v>8</v>
      </c>
      <c r="B52" s="6" t="s">
        <v>10</v>
      </c>
      <c r="C52" s="6" t="s">
        <v>17</v>
      </c>
      <c r="D52" s="6" t="s">
        <v>22</v>
      </c>
      <c r="E52" s="6" t="s">
        <v>23</v>
      </c>
    </row>
    <row r="53" customFormat="false" ht="18" hidden="false" customHeight="true" outlineLevel="0" collapsed="false">
      <c r="A53" s="16" t="n">
        <f aca="false">'Monthly Summary'!A43</f>
        <v>2016</v>
      </c>
      <c r="B53" s="16" t="n">
        <f aca="false">'Monthly Summary'!B43</f>
        <v>267</v>
      </c>
      <c r="C53" s="17" t="n">
        <f aca="false">'Monthly Summary'!C43</f>
        <v>46653.74</v>
      </c>
      <c r="D53" s="16" t="s">
        <v>24</v>
      </c>
      <c r="E53" s="16" t="s">
        <v>24</v>
      </c>
    </row>
    <row r="54" customFormat="false" ht="18" hidden="false" customHeight="true" outlineLevel="0" collapsed="false">
      <c r="A54" s="18" t="n">
        <f aca="false">'Monthly Summary'!A44</f>
        <v>2017</v>
      </c>
      <c r="B54" s="18" t="n">
        <f aca="false">'Monthly Summary'!B44</f>
        <v>43428</v>
      </c>
      <c r="C54" s="19" t="n">
        <f aca="false">'Monthly Summary'!C44</f>
        <v>6921535.24</v>
      </c>
      <c r="D54" s="20" t="n">
        <f aca="false">'Monthly Summary'!D44</f>
        <v>161.651685393258</v>
      </c>
      <c r="E54" s="20" t="n">
        <f aca="false">'Monthly Summary'!E44</f>
        <v>147.359707924809</v>
      </c>
    </row>
    <row r="55" customFormat="false" ht="18" hidden="false" customHeight="true" outlineLevel="0" collapsed="false">
      <c r="A55" s="16" t="n">
        <f aca="false">'Monthly Summary'!A45</f>
        <v>2018</v>
      </c>
      <c r="B55" s="16" t="n">
        <f aca="false">'Monthly Summary'!B45</f>
        <v>52783</v>
      </c>
      <c r="C55" s="17" t="n">
        <f aca="false">'Monthly Summary'!C45</f>
        <v>8451584.77</v>
      </c>
      <c r="D55" s="21" t="n">
        <f aca="false">'Monthly Summary'!D45</f>
        <v>0.215414018605508</v>
      </c>
      <c r="E55" s="21" t="n">
        <f aca="false">'Monthly Summary'!E45</f>
        <v>0.221056380838422</v>
      </c>
    </row>
    <row r="56" customFormat="false" ht="18" hidden="false" customHeight="true" outlineLevel="0" collapsed="false"/>
    <row r="57" customFormat="false" ht="18" hidden="false" customHeight="true" outlineLevel="0" collapsed="false">
      <c r="A57" s="22" t="s">
        <v>25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14">
    <mergeCell ref="A1:N2"/>
    <mergeCell ref="A3:N3"/>
    <mergeCell ref="A5:D6"/>
    <mergeCell ref="E5:H6"/>
    <mergeCell ref="I5:K6"/>
    <mergeCell ref="L5:N6"/>
    <mergeCell ref="A7:D9"/>
    <mergeCell ref="E7:H9"/>
    <mergeCell ref="I7:K9"/>
    <mergeCell ref="L7:N9"/>
    <mergeCell ref="A11:G11"/>
    <mergeCell ref="I11:N11"/>
    <mergeCell ref="A51:G51"/>
    <mergeCell ref="A57:N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0"/>
    <col collapsed="false" customWidth="true" hidden="false" outlineLevel="0" max="5" min="3" style="0" width="12"/>
    <col collapsed="false" customWidth="true" hidden="false" outlineLevel="0" max="7" min="6" style="0" width="16"/>
    <col collapsed="false" customWidth="true" hidden="false" outlineLevel="0" max="8" min="8" style="0" width="18"/>
  </cols>
  <sheetData>
    <row r="1" customFormat="false" ht="24" hidden="false" customHeight="true" outlineLevel="0" collapsed="false">
      <c r="A1" s="23" t="s">
        <v>26</v>
      </c>
      <c r="B1" s="23"/>
      <c r="C1" s="23"/>
      <c r="D1" s="23"/>
      <c r="E1" s="23"/>
      <c r="F1" s="23"/>
      <c r="G1" s="23"/>
      <c r="H1" s="23"/>
    </row>
    <row r="2" customFormat="false" ht="15" hidden="false" customHeight="false" outlineLevel="0" collapsed="false">
      <c r="A2" s="6" t="s">
        <v>8</v>
      </c>
      <c r="B2" s="6" t="s">
        <v>27</v>
      </c>
      <c r="C2" s="6" t="s">
        <v>28</v>
      </c>
      <c r="D2" s="6" t="s">
        <v>10</v>
      </c>
      <c r="E2" s="6" t="s">
        <v>11</v>
      </c>
      <c r="F2" s="6" t="s">
        <v>29</v>
      </c>
      <c r="G2" s="6" t="s">
        <v>30</v>
      </c>
      <c r="H2" s="6" t="s">
        <v>31</v>
      </c>
    </row>
    <row r="3" customFormat="false" ht="15" hidden="false" customHeight="false" outlineLevel="0" collapsed="false">
      <c r="A3" s="16" t="n">
        <v>2016</v>
      </c>
      <c r="B3" s="16" t="n">
        <v>1</v>
      </c>
      <c r="C3" s="16" t="s">
        <v>32</v>
      </c>
      <c r="D3" s="16" t="n">
        <v>0</v>
      </c>
      <c r="E3" s="16" t="n">
        <v>0</v>
      </c>
      <c r="F3" s="17" t="n">
        <v>0</v>
      </c>
      <c r="G3" s="17" t="n">
        <v>0</v>
      </c>
      <c r="H3" s="17" t="n">
        <v>0</v>
      </c>
    </row>
    <row r="4" customFormat="false" ht="15" hidden="false" customHeight="false" outlineLevel="0" collapsed="false">
      <c r="A4" s="18" t="n">
        <v>2016</v>
      </c>
      <c r="B4" s="18" t="n">
        <v>2</v>
      </c>
      <c r="C4" s="18" t="s">
        <v>33</v>
      </c>
      <c r="D4" s="18" t="n">
        <v>0</v>
      </c>
      <c r="E4" s="18" t="n">
        <v>0</v>
      </c>
      <c r="F4" s="19" t="n">
        <v>0</v>
      </c>
      <c r="G4" s="19" t="n">
        <v>0</v>
      </c>
      <c r="H4" s="19" t="n">
        <v>0</v>
      </c>
    </row>
    <row r="5" customFormat="false" ht="15" hidden="false" customHeight="false" outlineLevel="0" collapsed="false">
      <c r="A5" s="16" t="n">
        <v>2016</v>
      </c>
      <c r="B5" s="16" t="n">
        <v>3</v>
      </c>
      <c r="C5" s="16" t="s">
        <v>34</v>
      </c>
      <c r="D5" s="16" t="n">
        <v>0</v>
      </c>
      <c r="E5" s="16" t="n">
        <v>0</v>
      </c>
      <c r="F5" s="17" t="n">
        <v>0</v>
      </c>
      <c r="G5" s="17" t="n">
        <v>0</v>
      </c>
      <c r="H5" s="17" t="n">
        <v>0</v>
      </c>
    </row>
    <row r="6" customFormat="false" ht="15" hidden="false" customHeight="false" outlineLevel="0" collapsed="false">
      <c r="A6" s="18" t="n">
        <v>2016</v>
      </c>
      <c r="B6" s="18" t="n">
        <v>4</v>
      </c>
      <c r="C6" s="18" t="s">
        <v>35</v>
      </c>
      <c r="D6" s="18" t="n">
        <v>0</v>
      </c>
      <c r="E6" s="18" t="n">
        <v>0</v>
      </c>
      <c r="F6" s="19" t="n">
        <v>0</v>
      </c>
      <c r="G6" s="19" t="n">
        <v>0</v>
      </c>
      <c r="H6" s="19" t="n">
        <v>0</v>
      </c>
    </row>
    <row r="7" customFormat="false" ht="15" hidden="false" customHeight="false" outlineLevel="0" collapsed="false">
      <c r="A7" s="16" t="n">
        <v>2016</v>
      </c>
      <c r="B7" s="16" t="n">
        <v>5</v>
      </c>
      <c r="C7" s="16" t="s">
        <v>36</v>
      </c>
      <c r="D7" s="16" t="n">
        <v>0</v>
      </c>
      <c r="E7" s="16" t="n">
        <v>0</v>
      </c>
      <c r="F7" s="17" t="n">
        <v>0</v>
      </c>
      <c r="G7" s="17" t="n">
        <v>0</v>
      </c>
      <c r="H7" s="17" t="n">
        <v>0</v>
      </c>
    </row>
    <row r="8" customFormat="false" ht="15" hidden="false" customHeight="false" outlineLevel="0" collapsed="false">
      <c r="A8" s="18" t="n">
        <v>2016</v>
      </c>
      <c r="B8" s="18" t="n">
        <v>6</v>
      </c>
      <c r="C8" s="18" t="s">
        <v>37</v>
      </c>
      <c r="D8" s="18" t="n">
        <v>0</v>
      </c>
      <c r="E8" s="18" t="n">
        <v>0</v>
      </c>
      <c r="F8" s="19" t="n">
        <v>0</v>
      </c>
      <c r="G8" s="19" t="n">
        <v>0</v>
      </c>
      <c r="H8" s="19" t="n">
        <v>0</v>
      </c>
    </row>
    <row r="9" customFormat="false" ht="15" hidden="false" customHeight="false" outlineLevel="0" collapsed="false">
      <c r="A9" s="16" t="n">
        <v>2016</v>
      </c>
      <c r="B9" s="16" t="n">
        <v>7</v>
      </c>
      <c r="C9" s="16" t="s">
        <v>38</v>
      </c>
      <c r="D9" s="16" t="n">
        <v>0</v>
      </c>
      <c r="E9" s="16" t="n">
        <v>0</v>
      </c>
      <c r="F9" s="17" t="n">
        <v>0</v>
      </c>
      <c r="G9" s="17" t="n">
        <v>0</v>
      </c>
      <c r="H9" s="17" t="n">
        <v>0</v>
      </c>
    </row>
    <row r="10" customFormat="false" ht="15" hidden="false" customHeight="false" outlineLevel="0" collapsed="false">
      <c r="A10" s="18" t="n">
        <v>2016</v>
      </c>
      <c r="B10" s="18" t="n">
        <v>8</v>
      </c>
      <c r="C10" s="18" t="s">
        <v>39</v>
      </c>
      <c r="D10" s="18" t="n">
        <v>0</v>
      </c>
      <c r="E10" s="18" t="n">
        <v>0</v>
      </c>
      <c r="F10" s="19" t="n">
        <v>0</v>
      </c>
      <c r="G10" s="19" t="n">
        <v>0</v>
      </c>
      <c r="H10" s="19" t="n">
        <v>0</v>
      </c>
    </row>
    <row r="11" customFormat="false" ht="15" hidden="false" customHeight="false" outlineLevel="0" collapsed="false">
      <c r="A11" s="16" t="n">
        <v>2016</v>
      </c>
      <c r="B11" s="16" t="n">
        <v>9</v>
      </c>
      <c r="C11" s="16" t="s">
        <v>40</v>
      </c>
      <c r="D11" s="16" t="n">
        <v>1</v>
      </c>
      <c r="E11" s="16" t="n">
        <v>3</v>
      </c>
      <c r="F11" s="17" t="n">
        <v>134.97</v>
      </c>
      <c r="G11" s="17" t="n">
        <v>8.49</v>
      </c>
      <c r="H11" s="17" t="n">
        <v>143.46</v>
      </c>
    </row>
    <row r="12" customFormat="false" ht="15" hidden="false" customHeight="false" outlineLevel="0" collapsed="false">
      <c r="A12" s="18" t="n">
        <v>2016</v>
      </c>
      <c r="B12" s="18" t="n">
        <v>10</v>
      </c>
      <c r="C12" s="18" t="s">
        <v>41</v>
      </c>
      <c r="D12" s="18" t="n">
        <v>265</v>
      </c>
      <c r="E12" s="18" t="n">
        <v>313</v>
      </c>
      <c r="F12" s="19" t="n">
        <v>40325.11</v>
      </c>
      <c r="G12" s="19" t="n">
        <v>6165.55</v>
      </c>
      <c r="H12" s="19" t="n">
        <v>46490.66</v>
      </c>
    </row>
    <row r="13" customFormat="false" ht="15" hidden="false" customHeight="false" outlineLevel="0" collapsed="false">
      <c r="A13" s="16" t="n">
        <v>2016</v>
      </c>
      <c r="B13" s="16" t="n">
        <v>11</v>
      </c>
      <c r="C13" s="16" t="s">
        <v>42</v>
      </c>
      <c r="D13" s="16" t="n">
        <v>0</v>
      </c>
      <c r="E13" s="16" t="n">
        <v>0</v>
      </c>
      <c r="F13" s="17" t="n">
        <v>0</v>
      </c>
      <c r="G13" s="17" t="n">
        <v>0</v>
      </c>
      <c r="H13" s="17" t="n">
        <v>0</v>
      </c>
    </row>
    <row r="14" customFormat="false" ht="15" hidden="false" customHeight="false" outlineLevel="0" collapsed="false">
      <c r="A14" s="18" t="n">
        <v>2016</v>
      </c>
      <c r="B14" s="18" t="n">
        <v>12</v>
      </c>
      <c r="C14" s="18" t="s">
        <v>43</v>
      </c>
      <c r="D14" s="18" t="n">
        <v>1</v>
      </c>
      <c r="E14" s="18" t="n">
        <v>1</v>
      </c>
      <c r="F14" s="19" t="n">
        <v>10.9</v>
      </c>
      <c r="G14" s="19" t="n">
        <v>8.72</v>
      </c>
      <c r="H14" s="19" t="n">
        <v>19.62</v>
      </c>
    </row>
    <row r="15" customFormat="false" ht="15" hidden="false" customHeight="false" outlineLevel="0" collapsed="false">
      <c r="A15" s="16" t="n">
        <v>2017</v>
      </c>
      <c r="B15" s="16" t="n">
        <v>1</v>
      </c>
      <c r="C15" s="16" t="s">
        <v>32</v>
      </c>
      <c r="D15" s="16" t="n">
        <v>750</v>
      </c>
      <c r="E15" s="16" t="n">
        <v>913</v>
      </c>
      <c r="F15" s="17" t="n">
        <v>111798.36</v>
      </c>
      <c r="G15" s="17" t="n">
        <v>15684.01</v>
      </c>
      <c r="H15" s="17" t="n">
        <v>127482.37</v>
      </c>
    </row>
    <row r="16" customFormat="false" ht="15" hidden="false" customHeight="false" outlineLevel="0" collapsed="false">
      <c r="A16" s="18" t="n">
        <v>2017</v>
      </c>
      <c r="B16" s="18" t="n">
        <v>2</v>
      </c>
      <c r="C16" s="18" t="s">
        <v>33</v>
      </c>
      <c r="D16" s="18" t="n">
        <v>1653</v>
      </c>
      <c r="E16" s="18" t="n">
        <v>1858</v>
      </c>
      <c r="F16" s="19" t="n">
        <v>234223.4</v>
      </c>
      <c r="G16" s="19" t="n">
        <v>37015.92</v>
      </c>
      <c r="H16" s="19" t="n">
        <v>271239.32</v>
      </c>
    </row>
    <row r="17" customFormat="false" ht="15" hidden="false" customHeight="false" outlineLevel="0" collapsed="false">
      <c r="A17" s="16" t="n">
        <v>2017</v>
      </c>
      <c r="B17" s="16" t="n">
        <v>3</v>
      </c>
      <c r="C17" s="16" t="s">
        <v>34</v>
      </c>
      <c r="D17" s="16" t="n">
        <v>2546</v>
      </c>
      <c r="E17" s="16" t="n">
        <v>2897</v>
      </c>
      <c r="F17" s="17" t="n">
        <v>359198.85</v>
      </c>
      <c r="G17" s="17" t="n">
        <v>55132.1</v>
      </c>
      <c r="H17" s="17" t="n">
        <v>414330.95</v>
      </c>
    </row>
    <row r="18" customFormat="false" ht="15" hidden="false" customHeight="false" outlineLevel="0" collapsed="false">
      <c r="A18" s="18" t="n">
        <v>2017</v>
      </c>
      <c r="B18" s="18" t="n">
        <v>4</v>
      </c>
      <c r="C18" s="18" t="s">
        <v>35</v>
      </c>
      <c r="D18" s="18" t="n">
        <v>2303</v>
      </c>
      <c r="E18" s="18" t="n">
        <v>2569</v>
      </c>
      <c r="F18" s="19" t="n">
        <v>340669.68</v>
      </c>
      <c r="G18" s="19" t="n">
        <v>50142.72</v>
      </c>
      <c r="H18" s="19" t="n">
        <v>390812.4</v>
      </c>
    </row>
    <row r="19" customFormat="false" ht="15" hidden="false" customHeight="false" outlineLevel="0" collapsed="false">
      <c r="A19" s="16" t="n">
        <v>2017</v>
      </c>
      <c r="B19" s="16" t="n">
        <v>5</v>
      </c>
      <c r="C19" s="16" t="s">
        <v>36</v>
      </c>
      <c r="D19" s="16" t="n">
        <v>3546</v>
      </c>
      <c r="E19" s="16" t="n">
        <v>4004</v>
      </c>
      <c r="F19" s="17" t="n">
        <v>489338.25</v>
      </c>
      <c r="G19" s="17" t="n">
        <v>77513.15</v>
      </c>
      <c r="H19" s="17" t="n">
        <v>566851.4</v>
      </c>
    </row>
    <row r="20" customFormat="false" ht="15" hidden="false" customHeight="false" outlineLevel="0" collapsed="false">
      <c r="A20" s="18" t="n">
        <v>2017</v>
      </c>
      <c r="B20" s="18" t="n">
        <v>6</v>
      </c>
      <c r="C20" s="18" t="s">
        <v>37</v>
      </c>
      <c r="D20" s="18" t="n">
        <v>3135</v>
      </c>
      <c r="E20" s="18" t="n">
        <v>3489</v>
      </c>
      <c r="F20" s="19" t="n">
        <v>421923.37</v>
      </c>
      <c r="G20" s="19" t="n">
        <v>68127</v>
      </c>
      <c r="H20" s="19" t="n">
        <v>490050.37</v>
      </c>
    </row>
    <row r="21" customFormat="false" ht="15" hidden="false" customHeight="false" outlineLevel="0" collapsed="false">
      <c r="A21" s="16" t="n">
        <v>2017</v>
      </c>
      <c r="B21" s="16" t="n">
        <v>7</v>
      </c>
      <c r="C21" s="16" t="s">
        <v>38</v>
      </c>
      <c r="D21" s="16" t="n">
        <v>3872</v>
      </c>
      <c r="E21" s="16" t="n">
        <v>4416</v>
      </c>
      <c r="F21" s="17" t="n">
        <v>481604.52</v>
      </c>
      <c r="G21" s="17" t="n">
        <v>84694.56</v>
      </c>
      <c r="H21" s="17" t="n">
        <v>566299.08</v>
      </c>
    </row>
    <row r="22" customFormat="false" ht="15" hidden="false" customHeight="false" outlineLevel="0" collapsed="false">
      <c r="A22" s="18" t="n">
        <v>2017</v>
      </c>
      <c r="B22" s="18" t="n">
        <v>8</v>
      </c>
      <c r="C22" s="18" t="s">
        <v>39</v>
      </c>
      <c r="D22" s="18" t="n">
        <v>4193</v>
      </c>
      <c r="E22" s="18" t="n">
        <v>4797</v>
      </c>
      <c r="F22" s="19" t="n">
        <v>554699.7</v>
      </c>
      <c r="G22" s="19" t="n">
        <v>91132.66</v>
      </c>
      <c r="H22" s="19" t="n">
        <v>645832.36</v>
      </c>
    </row>
    <row r="23" customFormat="false" ht="15" hidden="false" customHeight="false" outlineLevel="0" collapsed="false">
      <c r="A23" s="16" t="n">
        <v>2017</v>
      </c>
      <c r="B23" s="16" t="n">
        <v>9</v>
      </c>
      <c r="C23" s="16" t="s">
        <v>40</v>
      </c>
      <c r="D23" s="16" t="n">
        <v>4150</v>
      </c>
      <c r="E23" s="16" t="n">
        <v>4737</v>
      </c>
      <c r="F23" s="17" t="n">
        <v>607399.67</v>
      </c>
      <c r="G23" s="17" t="n">
        <v>93677.82</v>
      </c>
      <c r="H23" s="17" t="n">
        <v>701077.49</v>
      </c>
    </row>
    <row r="24" customFormat="false" ht="15" hidden="false" customHeight="false" outlineLevel="0" collapsed="false">
      <c r="A24" s="18" t="n">
        <v>2017</v>
      </c>
      <c r="B24" s="18" t="n">
        <v>10</v>
      </c>
      <c r="C24" s="18" t="s">
        <v>41</v>
      </c>
      <c r="D24" s="18" t="n">
        <v>4478</v>
      </c>
      <c r="E24" s="18" t="n">
        <v>5214</v>
      </c>
      <c r="F24" s="19" t="n">
        <v>648247.65</v>
      </c>
      <c r="G24" s="19" t="n">
        <v>102869.36</v>
      </c>
      <c r="H24" s="19" t="n">
        <v>751117.01</v>
      </c>
    </row>
    <row r="25" customFormat="false" ht="15" hidden="false" customHeight="false" outlineLevel="0" collapsed="false">
      <c r="A25" s="16" t="n">
        <v>2017</v>
      </c>
      <c r="B25" s="16" t="n">
        <v>11</v>
      </c>
      <c r="C25" s="16" t="s">
        <v>42</v>
      </c>
      <c r="D25" s="16" t="n">
        <v>7289</v>
      </c>
      <c r="E25" s="16" t="n">
        <v>8475</v>
      </c>
      <c r="F25" s="17" t="n">
        <v>987765.37</v>
      </c>
      <c r="G25" s="17" t="n">
        <v>165598.83</v>
      </c>
      <c r="H25" s="17" t="n">
        <v>1153364.2</v>
      </c>
    </row>
    <row r="26" customFormat="false" ht="15" hidden="false" customHeight="false" outlineLevel="0" collapsed="false">
      <c r="A26" s="18" t="n">
        <v>2017</v>
      </c>
      <c r="B26" s="18" t="n">
        <v>12</v>
      </c>
      <c r="C26" s="18" t="s">
        <v>43</v>
      </c>
      <c r="D26" s="18" t="n">
        <v>5513</v>
      </c>
      <c r="E26" s="18" t="n">
        <v>6187</v>
      </c>
      <c r="F26" s="19" t="n">
        <v>726033.19</v>
      </c>
      <c r="G26" s="19" t="n">
        <v>117045.1</v>
      </c>
      <c r="H26" s="19" t="n">
        <v>843078.29</v>
      </c>
    </row>
    <row r="27" customFormat="false" ht="15" hidden="false" customHeight="false" outlineLevel="0" collapsed="false">
      <c r="A27" s="16" t="n">
        <v>2018</v>
      </c>
      <c r="B27" s="16" t="n">
        <v>1</v>
      </c>
      <c r="C27" s="16" t="s">
        <v>32</v>
      </c>
      <c r="D27" s="16" t="n">
        <v>7069</v>
      </c>
      <c r="E27" s="16" t="n">
        <v>8037</v>
      </c>
      <c r="F27" s="17" t="n">
        <v>924645</v>
      </c>
      <c r="G27" s="17" t="n">
        <v>153242.46</v>
      </c>
      <c r="H27" s="17" t="n">
        <v>1077887.46</v>
      </c>
    </row>
    <row r="28" customFormat="false" ht="15" hidden="false" customHeight="false" outlineLevel="0" collapsed="false">
      <c r="A28" s="18" t="n">
        <v>2018</v>
      </c>
      <c r="B28" s="18" t="n">
        <v>2</v>
      </c>
      <c r="C28" s="18" t="s">
        <v>33</v>
      </c>
      <c r="D28" s="18" t="n">
        <v>6555</v>
      </c>
      <c r="E28" s="18" t="n">
        <v>7518</v>
      </c>
      <c r="F28" s="19" t="n">
        <v>826437.13</v>
      </c>
      <c r="G28" s="19" t="n">
        <v>139731.28</v>
      </c>
      <c r="H28" s="19" t="n">
        <v>966168.41</v>
      </c>
    </row>
    <row r="29" customFormat="false" ht="15" hidden="false" customHeight="false" outlineLevel="0" collapsed="false">
      <c r="A29" s="16" t="n">
        <v>2018</v>
      </c>
      <c r="B29" s="16" t="n">
        <v>3</v>
      </c>
      <c r="C29" s="16" t="s">
        <v>34</v>
      </c>
      <c r="D29" s="16" t="n">
        <v>7003</v>
      </c>
      <c r="E29" s="16" t="n">
        <v>8017</v>
      </c>
      <c r="F29" s="17" t="n">
        <v>953356.25</v>
      </c>
      <c r="G29" s="17" t="n">
        <v>167241.99</v>
      </c>
      <c r="H29" s="17" t="n">
        <v>1120598.24</v>
      </c>
    </row>
    <row r="30" customFormat="false" ht="15" hidden="false" customHeight="false" outlineLevel="0" collapsed="false">
      <c r="A30" s="18" t="n">
        <v>2018</v>
      </c>
      <c r="B30" s="18" t="n">
        <v>4</v>
      </c>
      <c r="C30" s="18" t="s">
        <v>35</v>
      </c>
      <c r="D30" s="18" t="n">
        <v>6798</v>
      </c>
      <c r="E30" s="18" t="n">
        <v>7827</v>
      </c>
      <c r="F30" s="19" t="n">
        <v>973534.09</v>
      </c>
      <c r="G30" s="19" t="n">
        <v>159344.84</v>
      </c>
      <c r="H30" s="19" t="n">
        <v>1132878.93</v>
      </c>
    </row>
    <row r="31" customFormat="false" ht="15" hidden="false" customHeight="false" outlineLevel="0" collapsed="false">
      <c r="A31" s="16" t="n">
        <v>2018</v>
      </c>
      <c r="B31" s="16" t="n">
        <v>5</v>
      </c>
      <c r="C31" s="16" t="s">
        <v>36</v>
      </c>
      <c r="D31" s="16" t="n">
        <v>6749</v>
      </c>
      <c r="E31" s="16" t="n">
        <v>7810</v>
      </c>
      <c r="F31" s="17" t="n">
        <v>977544.69</v>
      </c>
      <c r="G31" s="17" t="n">
        <v>151229.83</v>
      </c>
      <c r="H31" s="17" t="n">
        <v>1128774.52</v>
      </c>
    </row>
    <row r="32" customFormat="false" ht="15" hidden="false" customHeight="false" outlineLevel="0" collapsed="false">
      <c r="A32" s="18" t="n">
        <v>2018</v>
      </c>
      <c r="B32" s="18" t="n">
        <v>6</v>
      </c>
      <c r="C32" s="18" t="s">
        <v>37</v>
      </c>
      <c r="D32" s="18" t="n">
        <v>6099</v>
      </c>
      <c r="E32" s="18" t="n">
        <v>7010</v>
      </c>
      <c r="F32" s="19" t="n">
        <v>856077.86</v>
      </c>
      <c r="G32" s="19" t="n">
        <v>155900.43</v>
      </c>
      <c r="H32" s="19" t="n">
        <v>1011978.29</v>
      </c>
    </row>
    <row r="33" customFormat="false" ht="15" hidden="false" customHeight="false" outlineLevel="0" collapsed="false">
      <c r="A33" s="16" t="n">
        <v>2018</v>
      </c>
      <c r="B33" s="16" t="n">
        <v>7</v>
      </c>
      <c r="C33" s="16" t="s">
        <v>38</v>
      </c>
      <c r="D33" s="16" t="n">
        <v>6159</v>
      </c>
      <c r="E33" s="16" t="n">
        <v>6963</v>
      </c>
      <c r="F33" s="17" t="n">
        <v>867953.46</v>
      </c>
      <c r="G33" s="17" t="n">
        <v>159853.82</v>
      </c>
      <c r="H33" s="17" t="n">
        <v>1027807.28</v>
      </c>
    </row>
    <row r="34" customFormat="false" ht="15" hidden="false" customHeight="false" outlineLevel="0" collapsed="false">
      <c r="A34" s="18" t="n">
        <v>2018</v>
      </c>
      <c r="B34" s="18" t="n">
        <v>8</v>
      </c>
      <c r="C34" s="18" t="s">
        <v>39</v>
      </c>
      <c r="D34" s="18" t="n">
        <v>6351</v>
      </c>
      <c r="E34" s="18" t="n">
        <v>7142</v>
      </c>
      <c r="F34" s="19" t="n">
        <v>838576.64</v>
      </c>
      <c r="G34" s="19" t="n">
        <v>146915</v>
      </c>
      <c r="H34" s="19" t="n">
        <v>985491.64</v>
      </c>
    </row>
    <row r="35" customFormat="false" ht="15" hidden="false" customHeight="false" outlineLevel="0" collapsed="false">
      <c r="A35" s="16" t="n">
        <v>2018</v>
      </c>
      <c r="B35" s="16" t="n">
        <v>9</v>
      </c>
      <c r="C35" s="16" t="s">
        <v>40</v>
      </c>
      <c r="D35" s="16" t="n">
        <v>0</v>
      </c>
      <c r="E35" s="16" t="n">
        <v>0</v>
      </c>
      <c r="F35" s="17" t="n">
        <v>0</v>
      </c>
      <c r="G35" s="17" t="n">
        <v>0</v>
      </c>
      <c r="H35" s="17" t="n">
        <v>0</v>
      </c>
    </row>
    <row r="36" customFormat="false" ht="15" hidden="false" customHeight="false" outlineLevel="0" collapsed="false">
      <c r="A36" s="18" t="n">
        <v>2018</v>
      </c>
      <c r="B36" s="18" t="n">
        <v>10</v>
      </c>
      <c r="C36" s="18" t="s">
        <v>41</v>
      </c>
      <c r="D36" s="18" t="n">
        <v>0</v>
      </c>
      <c r="E36" s="18" t="n">
        <v>0</v>
      </c>
      <c r="F36" s="19" t="n">
        <v>0</v>
      </c>
      <c r="G36" s="19" t="n">
        <v>0</v>
      </c>
      <c r="H36" s="19" t="n">
        <v>0</v>
      </c>
    </row>
    <row r="37" customFormat="false" ht="15" hidden="false" customHeight="false" outlineLevel="0" collapsed="false">
      <c r="A37" s="16" t="n">
        <v>2018</v>
      </c>
      <c r="B37" s="16" t="n">
        <v>11</v>
      </c>
      <c r="C37" s="16" t="s">
        <v>42</v>
      </c>
      <c r="D37" s="16" t="n">
        <v>0</v>
      </c>
      <c r="E37" s="16" t="n">
        <v>0</v>
      </c>
      <c r="F37" s="17" t="n">
        <v>0</v>
      </c>
      <c r="G37" s="17" t="n">
        <v>0</v>
      </c>
      <c r="H37" s="17" t="n">
        <v>0</v>
      </c>
    </row>
    <row r="38" customFormat="false" ht="15" hidden="false" customHeight="false" outlineLevel="0" collapsed="false">
      <c r="A38" s="18" t="n">
        <v>2018</v>
      </c>
      <c r="B38" s="18" t="n">
        <v>12</v>
      </c>
      <c r="C38" s="18" t="s">
        <v>43</v>
      </c>
      <c r="D38" s="18" t="n">
        <v>0</v>
      </c>
      <c r="E38" s="18" t="n">
        <v>0</v>
      </c>
      <c r="F38" s="19" t="n">
        <v>0</v>
      </c>
      <c r="G38" s="19" t="n">
        <v>0</v>
      </c>
      <c r="H38" s="19" t="n">
        <v>0</v>
      </c>
    </row>
    <row r="39" customFormat="false" ht="15" hidden="false" customHeight="false" outlineLevel="0" collapsed="false">
      <c r="A39" s="6" t="s">
        <v>19</v>
      </c>
      <c r="B39" s="6"/>
      <c r="C39" s="6"/>
      <c r="D39" s="6" t="n">
        <f aca="false">SUM(D3:D38)</f>
        <v>96478</v>
      </c>
      <c r="E39" s="6" t="n">
        <f aca="false">SUM(E3:E38)</f>
        <v>110197</v>
      </c>
      <c r="F39" s="15" t="n">
        <f aca="false">SUM(F3:F38)</f>
        <v>13221498.11</v>
      </c>
      <c r="G39" s="15" t="n">
        <f aca="false">SUM(G3:G38)</f>
        <v>2198275.64</v>
      </c>
      <c r="H39" s="15" t="n">
        <f aca="false">SUM(H3:H38)</f>
        <v>15419773.75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28"/>
    <col collapsed="false" customWidth="true" hidden="false" outlineLevel="0" max="5" min="4" style="0" width="12"/>
    <col collapsed="false" customWidth="true" hidden="false" outlineLevel="0" max="6" min="6" style="0" width="18"/>
    <col collapsed="false" customWidth="true" hidden="false" outlineLevel="0" max="7" min="7" style="0" width="20"/>
  </cols>
  <sheetData>
    <row r="1" customFormat="false" ht="24" hidden="false" customHeight="true" outlineLevel="0" collapsed="false">
      <c r="A1" s="23" t="s">
        <v>44</v>
      </c>
      <c r="B1" s="23"/>
      <c r="C1" s="23"/>
      <c r="D1" s="23"/>
      <c r="E1" s="23"/>
      <c r="F1" s="23"/>
      <c r="G1" s="23"/>
    </row>
    <row r="2" customFormat="false" ht="15" hidden="false" customHeight="false" outlineLevel="0" collapsed="false">
      <c r="A2" s="6" t="s">
        <v>15</v>
      </c>
      <c r="B2" s="6" t="s">
        <v>45</v>
      </c>
      <c r="C2" s="6" t="s">
        <v>46</v>
      </c>
      <c r="D2" s="6" t="s">
        <v>10</v>
      </c>
      <c r="E2" s="6" t="s">
        <v>11</v>
      </c>
      <c r="F2" s="6" t="s">
        <v>17</v>
      </c>
      <c r="G2" s="6" t="s">
        <v>47</v>
      </c>
    </row>
    <row r="3" customFormat="false" ht="15" hidden="false" customHeight="false" outlineLevel="0" collapsed="false">
      <c r="A3" s="16" t="n">
        <v>1</v>
      </c>
      <c r="B3" s="24" t="s">
        <v>48</v>
      </c>
      <c r="C3" s="16" t="s">
        <v>49</v>
      </c>
      <c r="D3" s="16" t="n">
        <v>8647</v>
      </c>
      <c r="E3" s="16" t="n">
        <v>9465</v>
      </c>
      <c r="F3" s="17" t="n">
        <v>1412089.53</v>
      </c>
      <c r="G3" s="17" t="n">
        <v>149.19</v>
      </c>
    </row>
    <row r="4" customFormat="false" ht="15" hidden="false" customHeight="false" outlineLevel="0" collapsed="false">
      <c r="A4" s="18" t="n">
        <v>2</v>
      </c>
      <c r="B4" s="25" t="s">
        <v>50</v>
      </c>
      <c r="C4" s="18" t="s">
        <v>51</v>
      </c>
      <c r="D4" s="18" t="n">
        <v>5495</v>
      </c>
      <c r="E4" s="18" t="n">
        <v>5859</v>
      </c>
      <c r="F4" s="19" t="n">
        <v>1264333.12</v>
      </c>
      <c r="G4" s="19" t="n">
        <v>215.79</v>
      </c>
    </row>
    <row r="5" customFormat="false" ht="15" hidden="false" customHeight="false" outlineLevel="0" collapsed="false">
      <c r="A5" s="16" t="n">
        <v>3</v>
      </c>
      <c r="B5" s="24" t="s">
        <v>52</v>
      </c>
      <c r="C5" s="16" t="s">
        <v>53</v>
      </c>
      <c r="D5" s="16" t="n">
        <v>9272</v>
      </c>
      <c r="E5" s="16" t="n">
        <v>10953</v>
      </c>
      <c r="F5" s="17" t="n">
        <v>1225209.26</v>
      </c>
      <c r="G5" s="17" t="n">
        <v>111.86</v>
      </c>
    </row>
    <row r="6" customFormat="false" ht="15" hidden="false" customHeight="false" outlineLevel="0" collapsed="false">
      <c r="A6" s="18" t="n">
        <v>4</v>
      </c>
      <c r="B6" s="25" t="s">
        <v>54</v>
      </c>
      <c r="C6" s="18" t="s">
        <v>55</v>
      </c>
      <c r="D6" s="18" t="n">
        <v>7530</v>
      </c>
      <c r="E6" s="18" t="n">
        <v>8431</v>
      </c>
      <c r="F6" s="19" t="n">
        <v>1118256.91</v>
      </c>
      <c r="G6" s="19" t="n">
        <v>132.64</v>
      </c>
    </row>
    <row r="7" customFormat="false" ht="15" hidden="false" customHeight="false" outlineLevel="0" collapsed="false">
      <c r="A7" s="16" t="n">
        <v>5</v>
      </c>
      <c r="B7" s="24" t="s">
        <v>56</v>
      </c>
      <c r="C7" s="16" t="s">
        <v>57</v>
      </c>
      <c r="D7" s="16" t="n">
        <v>6530</v>
      </c>
      <c r="E7" s="16" t="n">
        <v>7644</v>
      </c>
      <c r="F7" s="17" t="n">
        <v>1032723.77</v>
      </c>
      <c r="G7" s="17" t="n">
        <v>135.1</v>
      </c>
    </row>
    <row r="8" customFormat="false" ht="15" hidden="false" customHeight="false" outlineLevel="0" collapsed="false">
      <c r="A8" s="18" t="n">
        <v>6</v>
      </c>
      <c r="B8" s="25" t="s">
        <v>58</v>
      </c>
      <c r="C8" s="18" t="s">
        <v>59</v>
      </c>
      <c r="D8" s="18" t="n">
        <v>6307</v>
      </c>
      <c r="E8" s="18" t="n">
        <v>8160</v>
      </c>
      <c r="F8" s="19" t="n">
        <v>880329.92</v>
      </c>
      <c r="G8" s="19" t="n">
        <v>107.88</v>
      </c>
    </row>
    <row r="9" customFormat="false" ht="15" hidden="false" customHeight="false" outlineLevel="0" collapsed="false">
      <c r="A9" s="16" t="n">
        <v>7</v>
      </c>
      <c r="B9" s="24" t="s">
        <v>60</v>
      </c>
      <c r="C9" s="16" t="s">
        <v>61</v>
      </c>
      <c r="D9" s="16" t="n">
        <v>5743</v>
      </c>
      <c r="E9" s="16" t="n">
        <v>6795</v>
      </c>
      <c r="F9" s="17" t="n">
        <v>758392.25</v>
      </c>
      <c r="G9" s="17" t="n">
        <v>111.61</v>
      </c>
    </row>
    <row r="10" customFormat="false" ht="15" hidden="false" customHeight="false" outlineLevel="0" collapsed="false">
      <c r="A10" s="18" t="n">
        <v>8</v>
      </c>
      <c r="B10" s="25" t="s">
        <v>62</v>
      </c>
      <c r="C10" s="18" t="s">
        <v>63</v>
      </c>
      <c r="D10" s="18" t="n">
        <v>3559</v>
      </c>
      <c r="E10" s="18" t="n">
        <v>3718</v>
      </c>
      <c r="F10" s="19" t="n">
        <v>691680.89</v>
      </c>
      <c r="G10" s="19" t="n">
        <v>186.04</v>
      </c>
    </row>
    <row r="11" customFormat="false" ht="15" hidden="false" customHeight="false" outlineLevel="0" collapsed="false">
      <c r="A11" s="16" t="n">
        <v>9</v>
      </c>
      <c r="B11" s="24" t="s">
        <v>64</v>
      </c>
      <c r="C11" s="16" t="s">
        <v>65</v>
      </c>
      <c r="D11" s="16" t="n">
        <v>3810</v>
      </c>
      <c r="E11" s="16" t="n">
        <v>4140</v>
      </c>
      <c r="F11" s="17" t="n">
        <v>669454.75</v>
      </c>
      <c r="G11" s="17" t="n">
        <v>161.7</v>
      </c>
    </row>
    <row r="12" customFormat="false" ht="15" hidden="false" customHeight="false" outlineLevel="0" collapsed="false">
      <c r="A12" s="18" t="n">
        <v>10</v>
      </c>
      <c r="B12" s="25" t="s">
        <v>66</v>
      </c>
      <c r="C12" s="18" t="s">
        <v>67</v>
      </c>
      <c r="D12" s="18" t="n">
        <v>3448</v>
      </c>
      <c r="E12" s="18" t="n">
        <v>4268</v>
      </c>
      <c r="F12" s="19" t="n">
        <v>567145.68</v>
      </c>
      <c r="G12" s="19" t="n">
        <v>132.88</v>
      </c>
    </row>
    <row r="13" customFormat="false" ht="15" hidden="false" customHeight="false" outlineLevel="0" collapsed="false">
      <c r="A13" s="16" t="n">
        <v>11</v>
      </c>
      <c r="B13" s="24" t="s">
        <v>68</v>
      </c>
      <c r="C13" s="16" t="s">
        <v>69</v>
      </c>
      <c r="D13" s="16" t="n">
        <v>3804</v>
      </c>
      <c r="E13" s="16" t="n">
        <v>4030</v>
      </c>
      <c r="F13" s="17" t="n">
        <v>547061.06</v>
      </c>
      <c r="G13" s="17" t="n">
        <v>135.75</v>
      </c>
    </row>
    <row r="14" customFormat="false" ht="15" hidden="false" customHeight="false" outlineLevel="0" collapsed="false">
      <c r="A14" s="18" t="n">
        <v>12</v>
      </c>
      <c r="B14" s="25" t="s">
        <v>70</v>
      </c>
      <c r="C14" s="18" t="s">
        <v>71</v>
      </c>
      <c r="D14" s="18" t="n">
        <v>2809</v>
      </c>
      <c r="E14" s="18" t="n">
        <v>2982</v>
      </c>
      <c r="F14" s="19" t="n">
        <v>466727.65</v>
      </c>
      <c r="G14" s="19" t="n">
        <v>156.51</v>
      </c>
    </row>
    <row r="15" customFormat="false" ht="15" hidden="false" customHeight="false" outlineLevel="0" collapsed="false">
      <c r="A15" s="16" t="n">
        <v>13</v>
      </c>
      <c r="B15" s="24" t="s">
        <v>72</v>
      </c>
      <c r="C15" s="16" t="s">
        <v>73</v>
      </c>
      <c r="D15" s="16" t="n">
        <v>3086</v>
      </c>
      <c r="E15" s="16" t="n">
        <v>3340</v>
      </c>
      <c r="F15" s="17" t="n">
        <v>443171.63</v>
      </c>
      <c r="G15" s="17" t="n">
        <v>132.69</v>
      </c>
    </row>
    <row r="16" customFormat="false" ht="15" hidden="false" customHeight="false" outlineLevel="0" collapsed="false">
      <c r="A16" s="18" t="n">
        <v>14</v>
      </c>
      <c r="B16" s="25" t="s">
        <v>74</v>
      </c>
      <c r="C16" s="18" t="s">
        <v>75</v>
      </c>
      <c r="D16" s="18" t="n">
        <v>4093</v>
      </c>
      <c r="E16" s="18" t="n">
        <v>4430</v>
      </c>
      <c r="F16" s="19" t="n">
        <v>379202.62</v>
      </c>
      <c r="G16" s="19" t="n">
        <v>85.6</v>
      </c>
    </row>
    <row r="17" customFormat="false" ht="15" hidden="false" customHeight="false" outlineLevel="0" collapsed="false">
      <c r="A17" s="16" t="n">
        <v>15</v>
      </c>
      <c r="B17" s="24" t="s">
        <v>76</v>
      </c>
      <c r="C17" s="16" t="s">
        <v>77</v>
      </c>
      <c r="D17" s="16" t="n">
        <v>1254</v>
      </c>
      <c r="E17" s="16" t="n">
        <v>1668</v>
      </c>
      <c r="F17" s="17" t="n">
        <v>335211.36</v>
      </c>
      <c r="G17" s="17" t="n">
        <v>200.97</v>
      </c>
    </row>
    <row r="18" customFormat="false" ht="15" hidden="false" customHeight="false" outlineLevel="0" collapsed="false">
      <c r="A18" s="18" t="n">
        <v>16</v>
      </c>
      <c r="B18" s="25" t="s">
        <v>78</v>
      </c>
      <c r="C18" s="18" t="s">
        <v>79</v>
      </c>
      <c r="D18" s="18" t="n">
        <v>2264</v>
      </c>
      <c r="E18" s="18" t="n">
        <v>2466</v>
      </c>
      <c r="F18" s="19" t="n">
        <v>269575.05</v>
      </c>
      <c r="G18" s="19" t="n">
        <v>109.32</v>
      </c>
    </row>
    <row r="19" customFormat="false" ht="15" hidden="false" customHeight="false" outlineLevel="0" collapsed="false">
      <c r="A19" s="16" t="n">
        <v>17</v>
      </c>
      <c r="B19" s="24" t="s">
        <v>80</v>
      </c>
      <c r="C19" s="16" t="s">
        <v>81</v>
      </c>
      <c r="D19" s="16" t="n">
        <v>1688</v>
      </c>
      <c r="E19" s="16" t="n">
        <v>1924</v>
      </c>
      <c r="F19" s="17" t="n">
        <v>250614.2</v>
      </c>
      <c r="G19" s="17" t="n">
        <v>130.26</v>
      </c>
    </row>
    <row r="20" customFormat="false" ht="15" hidden="false" customHeight="false" outlineLevel="0" collapsed="false">
      <c r="A20" s="18" t="n">
        <v>18</v>
      </c>
      <c r="B20" s="25" t="s">
        <v>82</v>
      </c>
      <c r="C20" s="18" t="s">
        <v>83</v>
      </c>
      <c r="D20" s="18" t="n">
        <v>177</v>
      </c>
      <c r="E20" s="18" t="n">
        <v>199</v>
      </c>
      <c r="F20" s="19" t="n">
        <v>228349.76</v>
      </c>
      <c r="G20" s="19" t="n">
        <v>1147.49</v>
      </c>
    </row>
    <row r="21" customFormat="false" ht="23.85" hidden="false" customHeight="false" outlineLevel="0" collapsed="false">
      <c r="A21" s="16" t="n">
        <v>19</v>
      </c>
      <c r="B21" s="24" t="s">
        <v>84</v>
      </c>
      <c r="C21" s="16" t="s">
        <v>85</v>
      </c>
      <c r="D21" s="16" t="n">
        <v>1412</v>
      </c>
      <c r="E21" s="16" t="n">
        <v>1559</v>
      </c>
      <c r="F21" s="17" t="n">
        <v>203353.84</v>
      </c>
      <c r="G21" s="17" t="n">
        <v>130.44</v>
      </c>
    </row>
    <row r="22" customFormat="false" ht="15" hidden="false" customHeight="false" outlineLevel="0" collapsed="false">
      <c r="A22" s="18" t="n">
        <v>20</v>
      </c>
      <c r="B22" s="25" t="s">
        <v>86</v>
      </c>
      <c r="C22" s="18" t="s">
        <v>87</v>
      </c>
      <c r="D22" s="18" t="n">
        <v>611</v>
      </c>
      <c r="E22" s="18" t="n">
        <v>651</v>
      </c>
      <c r="F22" s="19" t="n">
        <v>202187.12</v>
      </c>
      <c r="G22" s="19" t="n">
        <v>310.58</v>
      </c>
    </row>
    <row r="23" customFormat="false" ht="15" hidden="false" customHeight="false" outlineLevel="0" collapsed="false">
      <c r="A23" s="16" t="n">
        <v>21</v>
      </c>
      <c r="B23" s="24" t="s">
        <v>88</v>
      </c>
      <c r="C23" s="16" t="s">
        <v>89</v>
      </c>
      <c r="D23" s="16" t="n">
        <v>2517</v>
      </c>
      <c r="E23" s="16" t="n">
        <v>2729</v>
      </c>
      <c r="F23" s="17" t="n">
        <v>200723.09</v>
      </c>
      <c r="G23" s="17" t="n">
        <v>73.55</v>
      </c>
    </row>
    <row r="24" customFormat="false" ht="15" hidden="false" customHeight="false" outlineLevel="0" collapsed="false">
      <c r="A24" s="18" t="n">
        <v>22</v>
      </c>
      <c r="B24" s="25" t="s">
        <v>90</v>
      </c>
      <c r="C24" s="18" t="s">
        <v>91</v>
      </c>
      <c r="D24" s="18" t="n">
        <v>609</v>
      </c>
      <c r="E24" s="18" t="n">
        <v>658</v>
      </c>
      <c r="F24" s="19" t="n">
        <v>198108.47</v>
      </c>
      <c r="G24" s="19" t="n">
        <v>301.08</v>
      </c>
    </row>
    <row r="25" customFormat="false" ht="15" hidden="false" customHeight="false" outlineLevel="0" collapsed="false">
      <c r="A25" s="16" t="n">
        <v>23</v>
      </c>
      <c r="B25" s="24" t="s">
        <v>92</v>
      </c>
      <c r="C25" s="16" t="s">
        <v>93</v>
      </c>
      <c r="D25" s="16" t="n">
        <v>1820</v>
      </c>
      <c r="E25" s="16" t="n">
        <v>1985</v>
      </c>
      <c r="F25" s="17" t="n">
        <v>179888.29</v>
      </c>
      <c r="G25" s="17" t="n">
        <v>90.62</v>
      </c>
    </row>
    <row r="26" customFormat="false" ht="15" hidden="false" customHeight="false" outlineLevel="0" collapsed="false">
      <c r="A26" s="18" t="n">
        <v>24</v>
      </c>
      <c r="B26" s="25" t="s">
        <v>94</v>
      </c>
      <c r="C26" s="18" t="s">
        <v>95</v>
      </c>
      <c r="D26" s="18" t="n">
        <v>1019</v>
      </c>
      <c r="E26" s="18" t="n">
        <v>1077</v>
      </c>
      <c r="F26" s="19" t="n">
        <v>168778.12</v>
      </c>
      <c r="G26" s="19" t="n">
        <v>156.71</v>
      </c>
    </row>
    <row r="27" customFormat="false" ht="15" hidden="false" customHeight="false" outlineLevel="0" collapsed="false">
      <c r="A27" s="16" t="n">
        <v>25</v>
      </c>
      <c r="B27" s="24" t="s">
        <v>96</v>
      </c>
      <c r="C27" s="16" t="s">
        <v>97</v>
      </c>
      <c r="D27" s="16" t="n">
        <v>1018</v>
      </c>
      <c r="E27" s="16" t="n">
        <v>1089</v>
      </c>
      <c r="F27" s="17" t="n">
        <v>167097.73</v>
      </c>
      <c r="G27" s="17" t="n">
        <v>153.44</v>
      </c>
    </row>
    <row r="28" customFormat="false" ht="23.85" hidden="false" customHeight="false" outlineLevel="0" collapsed="false">
      <c r="A28" s="18" t="n">
        <v>26</v>
      </c>
      <c r="B28" s="25" t="s">
        <v>98</v>
      </c>
      <c r="C28" s="18" t="s">
        <v>99</v>
      </c>
      <c r="D28" s="18" t="n">
        <v>736</v>
      </c>
      <c r="E28" s="18" t="n">
        <v>916</v>
      </c>
      <c r="F28" s="19" t="n">
        <v>162382.01</v>
      </c>
      <c r="G28" s="19" t="n">
        <v>177.27</v>
      </c>
    </row>
    <row r="29" customFormat="false" ht="15" hidden="false" customHeight="false" outlineLevel="0" collapsed="false">
      <c r="A29" s="16" t="n">
        <v>27</v>
      </c>
      <c r="B29" s="24" t="s">
        <v>100</v>
      </c>
      <c r="C29" s="16" t="s">
        <v>101</v>
      </c>
      <c r="D29" s="16" t="n">
        <v>227</v>
      </c>
      <c r="E29" s="16" t="n">
        <v>231</v>
      </c>
      <c r="F29" s="17" t="n">
        <v>118208.52</v>
      </c>
      <c r="G29" s="17" t="n">
        <v>511.73</v>
      </c>
    </row>
    <row r="30" customFormat="false" ht="15" hidden="false" customHeight="false" outlineLevel="0" collapsed="false">
      <c r="A30" s="18" t="n">
        <v>28</v>
      </c>
      <c r="B30" s="25" t="s">
        <v>102</v>
      </c>
      <c r="C30" s="18" t="s">
        <v>103</v>
      </c>
      <c r="D30" s="18" t="n">
        <v>483</v>
      </c>
      <c r="E30" s="18" t="n">
        <v>596</v>
      </c>
      <c r="F30" s="19" t="n">
        <v>95022.37</v>
      </c>
      <c r="G30" s="19" t="n">
        <v>159.43</v>
      </c>
    </row>
    <row r="31" customFormat="false" ht="15" hidden="false" customHeight="false" outlineLevel="0" collapsed="false">
      <c r="A31" s="16" t="n">
        <v>29</v>
      </c>
      <c r="B31" s="24" t="s">
        <v>104</v>
      </c>
      <c r="C31" s="16" t="s">
        <v>105</v>
      </c>
      <c r="D31" s="16" t="n">
        <v>747</v>
      </c>
      <c r="E31" s="16" t="n">
        <v>754</v>
      </c>
      <c r="F31" s="17" t="n">
        <v>93301.78</v>
      </c>
      <c r="G31" s="17" t="n">
        <v>123.74</v>
      </c>
    </row>
    <row r="32" customFormat="false" ht="15" hidden="false" customHeight="false" outlineLevel="0" collapsed="false">
      <c r="A32" s="18" t="n">
        <v>30</v>
      </c>
      <c r="B32" s="25" t="s">
        <v>106</v>
      </c>
      <c r="C32" s="18" t="s">
        <v>107</v>
      </c>
      <c r="D32" s="18" t="n">
        <v>414</v>
      </c>
      <c r="E32" s="18" t="n">
        <v>495</v>
      </c>
      <c r="F32" s="19" t="n">
        <v>85045.07</v>
      </c>
      <c r="G32" s="19" t="n">
        <v>171.81</v>
      </c>
    </row>
    <row r="33" customFormat="false" ht="15" hidden="false" customHeight="false" outlineLevel="0" collapsed="false">
      <c r="A33" s="16" t="n">
        <v>31</v>
      </c>
      <c r="B33" s="24" t="s">
        <v>108</v>
      </c>
      <c r="C33" s="16" t="s">
        <v>109</v>
      </c>
      <c r="D33" s="16" t="n">
        <v>177</v>
      </c>
      <c r="E33" s="16" t="n">
        <v>206</v>
      </c>
      <c r="F33" s="17" t="n">
        <v>76203.3</v>
      </c>
      <c r="G33" s="17" t="n">
        <v>369.92</v>
      </c>
    </row>
    <row r="34" customFormat="false" ht="15" hidden="false" customHeight="false" outlineLevel="0" collapsed="false">
      <c r="A34" s="18" t="n">
        <v>32</v>
      </c>
      <c r="B34" s="25" t="s">
        <v>110</v>
      </c>
      <c r="C34" s="18" t="s">
        <v>111</v>
      </c>
      <c r="D34" s="18" t="n">
        <v>392</v>
      </c>
      <c r="E34" s="18" t="n">
        <v>429</v>
      </c>
      <c r="F34" s="19" t="n">
        <v>66438.22</v>
      </c>
      <c r="G34" s="19" t="n">
        <v>154.87</v>
      </c>
    </row>
    <row r="35" customFormat="false" ht="15" hidden="false" customHeight="false" outlineLevel="0" collapsed="false">
      <c r="A35" s="16" t="n">
        <v>33</v>
      </c>
      <c r="B35" s="24" t="s">
        <v>112</v>
      </c>
      <c r="C35" s="16" t="s">
        <v>113</v>
      </c>
      <c r="D35" s="16" t="n">
        <v>246</v>
      </c>
      <c r="E35" s="16" t="n">
        <v>289</v>
      </c>
      <c r="F35" s="17" t="n">
        <v>59854.55</v>
      </c>
      <c r="G35" s="17" t="n">
        <v>207.11</v>
      </c>
    </row>
    <row r="36" customFormat="false" ht="15" hidden="false" customHeight="false" outlineLevel="0" collapsed="false">
      <c r="A36" s="18" t="n">
        <v>34</v>
      </c>
      <c r="B36" s="25" t="s">
        <v>114</v>
      </c>
      <c r="C36" s="18" t="s">
        <v>115</v>
      </c>
      <c r="D36" s="18" t="n">
        <v>212</v>
      </c>
      <c r="E36" s="18" t="n">
        <v>255</v>
      </c>
      <c r="F36" s="19" t="n">
        <v>59816.54</v>
      </c>
      <c r="G36" s="19" t="n">
        <v>234.57</v>
      </c>
    </row>
    <row r="37" customFormat="false" ht="23.85" hidden="false" customHeight="false" outlineLevel="0" collapsed="false">
      <c r="A37" s="16" t="n">
        <v>35</v>
      </c>
      <c r="B37" s="24" t="s">
        <v>116</v>
      </c>
      <c r="C37" s="16" t="s">
        <v>117</v>
      </c>
      <c r="D37" s="16" t="n">
        <v>241</v>
      </c>
      <c r="E37" s="16" t="n">
        <v>274</v>
      </c>
      <c r="F37" s="17" t="n">
        <v>57072.97</v>
      </c>
      <c r="G37" s="17" t="n">
        <v>208.3</v>
      </c>
    </row>
    <row r="38" customFormat="false" ht="15" hidden="false" customHeight="false" outlineLevel="0" collapsed="false">
      <c r="A38" s="18" t="n">
        <v>36</v>
      </c>
      <c r="B38" s="25" t="s">
        <v>118</v>
      </c>
      <c r="C38" s="18" t="s">
        <v>119</v>
      </c>
      <c r="D38" s="18" t="n">
        <v>348</v>
      </c>
      <c r="E38" s="18" t="n">
        <v>362</v>
      </c>
      <c r="F38" s="19" t="n">
        <v>56255.32</v>
      </c>
      <c r="G38" s="19" t="n">
        <v>155.4</v>
      </c>
    </row>
    <row r="39" customFormat="false" ht="15" hidden="false" customHeight="false" outlineLevel="0" collapsed="false">
      <c r="A39" s="16" t="n">
        <v>37</v>
      </c>
      <c r="B39" s="24" t="s">
        <v>120</v>
      </c>
      <c r="C39" s="16" t="s">
        <v>121</v>
      </c>
      <c r="D39" s="16" t="n">
        <v>496</v>
      </c>
      <c r="E39" s="16" t="n">
        <v>537</v>
      </c>
      <c r="F39" s="17" t="n">
        <v>54182.54</v>
      </c>
      <c r="G39" s="17" t="n">
        <v>100.9</v>
      </c>
    </row>
    <row r="40" customFormat="false" ht="15" hidden="false" customHeight="false" outlineLevel="0" collapsed="false">
      <c r="A40" s="18" t="n">
        <v>38</v>
      </c>
      <c r="B40" s="25" t="s">
        <v>122</v>
      </c>
      <c r="C40" s="18" t="s">
        <v>123</v>
      </c>
      <c r="D40" s="18" t="n">
        <v>72</v>
      </c>
      <c r="E40" s="18" t="n">
        <v>73</v>
      </c>
      <c r="F40" s="19" t="n">
        <v>49245.9</v>
      </c>
      <c r="G40" s="19" t="n">
        <v>674.6</v>
      </c>
    </row>
    <row r="41" customFormat="false" ht="23.85" hidden="false" customHeight="false" outlineLevel="0" collapsed="false">
      <c r="A41" s="16" t="n">
        <v>39</v>
      </c>
      <c r="B41" s="24" t="s">
        <v>124</v>
      </c>
      <c r="C41" s="16" t="s">
        <v>125</v>
      </c>
      <c r="D41" s="16" t="n">
        <v>242</v>
      </c>
      <c r="E41" s="16" t="n">
        <v>301</v>
      </c>
      <c r="F41" s="17" t="n">
        <v>47447.14</v>
      </c>
      <c r="G41" s="17" t="n">
        <v>157.63</v>
      </c>
    </row>
    <row r="42" customFormat="false" ht="15" hidden="false" customHeight="false" outlineLevel="0" collapsed="false">
      <c r="A42" s="18" t="n">
        <v>40</v>
      </c>
      <c r="B42" s="25" t="s">
        <v>126</v>
      </c>
      <c r="C42" s="18" t="s">
        <v>127</v>
      </c>
      <c r="D42" s="18" t="n">
        <v>232</v>
      </c>
      <c r="E42" s="18" t="n">
        <v>265</v>
      </c>
      <c r="F42" s="19" t="n">
        <v>46079.34</v>
      </c>
      <c r="G42" s="19" t="n">
        <v>173.88</v>
      </c>
    </row>
    <row r="43" customFormat="false" ht="23.85" hidden="false" customHeight="false" outlineLevel="0" collapsed="false">
      <c r="A43" s="16" t="n">
        <v>41</v>
      </c>
      <c r="B43" s="24" t="s">
        <v>128</v>
      </c>
      <c r="C43" s="16" t="s">
        <v>129</v>
      </c>
      <c r="D43" s="16" t="n">
        <v>159</v>
      </c>
      <c r="E43" s="16" t="n">
        <v>183</v>
      </c>
      <c r="F43" s="17" t="n">
        <v>42504.02</v>
      </c>
      <c r="G43" s="17" t="n">
        <v>232.26</v>
      </c>
    </row>
    <row r="44" customFormat="false" ht="15" hidden="false" customHeight="false" outlineLevel="0" collapsed="false">
      <c r="A44" s="18" t="n">
        <v>42</v>
      </c>
      <c r="B44" s="25" t="s">
        <v>130</v>
      </c>
      <c r="C44" s="18" t="s">
        <v>131</v>
      </c>
      <c r="D44" s="18" t="n">
        <v>441</v>
      </c>
      <c r="E44" s="18" t="n">
        <v>499</v>
      </c>
      <c r="F44" s="19" t="n">
        <v>35794.68</v>
      </c>
      <c r="G44" s="19" t="n">
        <v>71.73</v>
      </c>
    </row>
    <row r="45" customFormat="false" ht="15" hidden="false" customHeight="false" outlineLevel="0" collapsed="false">
      <c r="A45" s="16" t="n">
        <v>43</v>
      </c>
      <c r="B45" s="24" t="s">
        <v>132</v>
      </c>
      <c r="C45" s="16" t="s">
        <v>133</v>
      </c>
      <c r="D45" s="16" t="n">
        <v>274</v>
      </c>
      <c r="E45" s="16" t="n">
        <v>305</v>
      </c>
      <c r="F45" s="17" t="n">
        <v>33114.38</v>
      </c>
      <c r="G45" s="17" t="n">
        <v>108.57</v>
      </c>
    </row>
    <row r="46" customFormat="false" ht="15" hidden="false" customHeight="false" outlineLevel="0" collapsed="false">
      <c r="A46" s="18" t="n">
        <v>44</v>
      </c>
      <c r="B46" s="25" t="s">
        <v>134</v>
      </c>
      <c r="C46" s="18" t="s">
        <v>135</v>
      </c>
      <c r="D46" s="18" t="n">
        <v>190</v>
      </c>
      <c r="E46" s="18" t="n">
        <v>232</v>
      </c>
      <c r="F46" s="19" t="n">
        <v>30283.94</v>
      </c>
      <c r="G46" s="19" t="n">
        <v>130.53</v>
      </c>
    </row>
    <row r="47" customFormat="false" ht="15" hidden="false" customHeight="false" outlineLevel="0" collapsed="false">
      <c r="A47" s="16" t="n">
        <v>45</v>
      </c>
      <c r="B47" s="24" t="s">
        <v>136</v>
      </c>
      <c r="C47" s="16" t="s">
        <v>137</v>
      </c>
      <c r="D47" s="16" t="n">
        <v>235</v>
      </c>
      <c r="E47" s="16" t="n">
        <v>257</v>
      </c>
      <c r="F47" s="17" t="n">
        <v>27814.83</v>
      </c>
      <c r="G47" s="17" t="n">
        <v>108.23</v>
      </c>
    </row>
    <row r="48" customFormat="false" ht="15" hidden="false" customHeight="false" outlineLevel="0" collapsed="false">
      <c r="A48" s="18" t="n">
        <v>46</v>
      </c>
      <c r="B48" s="25" t="s">
        <v>138</v>
      </c>
      <c r="C48" s="18" t="s">
        <v>139</v>
      </c>
      <c r="D48" s="18" t="n">
        <v>138</v>
      </c>
      <c r="E48" s="18" t="n">
        <v>197</v>
      </c>
      <c r="F48" s="19" t="n">
        <v>27792.59</v>
      </c>
      <c r="G48" s="19" t="n">
        <v>141.08</v>
      </c>
    </row>
    <row r="49" customFormat="false" ht="15" hidden="false" customHeight="false" outlineLevel="0" collapsed="false">
      <c r="A49" s="16" t="n">
        <v>47</v>
      </c>
      <c r="B49" s="24" t="s">
        <v>140</v>
      </c>
      <c r="C49" s="16" t="s">
        <v>141</v>
      </c>
      <c r="D49" s="16" t="n">
        <v>195</v>
      </c>
      <c r="E49" s="16" t="n">
        <v>197</v>
      </c>
      <c r="F49" s="17" t="n">
        <v>27485.53</v>
      </c>
      <c r="G49" s="17" t="n">
        <v>139.52</v>
      </c>
    </row>
    <row r="50" customFormat="false" ht="15" hidden="false" customHeight="false" outlineLevel="0" collapsed="false">
      <c r="A50" s="18" t="n">
        <v>48</v>
      </c>
      <c r="B50" s="25" t="s">
        <v>142</v>
      </c>
      <c r="C50" s="18" t="s">
        <v>143</v>
      </c>
      <c r="D50" s="18" t="n">
        <v>287</v>
      </c>
      <c r="E50" s="18" t="n">
        <v>361</v>
      </c>
      <c r="F50" s="19" t="n">
        <v>26971.11</v>
      </c>
      <c r="G50" s="19" t="n">
        <v>74.71</v>
      </c>
    </row>
    <row r="51" customFormat="false" ht="15" hidden="false" customHeight="false" outlineLevel="0" collapsed="false">
      <c r="A51" s="16" t="n">
        <v>49</v>
      </c>
      <c r="B51" s="24" t="s">
        <v>144</v>
      </c>
      <c r="C51" s="16" t="s">
        <v>145</v>
      </c>
      <c r="D51" s="16" t="n">
        <v>90</v>
      </c>
      <c r="E51" s="16" t="n">
        <v>103</v>
      </c>
      <c r="F51" s="17" t="n">
        <v>23379.22</v>
      </c>
      <c r="G51" s="17" t="n">
        <v>226.98</v>
      </c>
    </row>
    <row r="52" customFormat="false" ht="15" hidden="false" customHeight="false" outlineLevel="0" collapsed="false">
      <c r="A52" s="18" t="n">
        <v>50</v>
      </c>
      <c r="B52" s="25" t="s">
        <v>146</v>
      </c>
      <c r="C52" s="18" t="s">
        <v>147</v>
      </c>
      <c r="D52" s="18" t="n">
        <v>256</v>
      </c>
      <c r="E52" s="18" t="n">
        <v>263</v>
      </c>
      <c r="F52" s="19" t="n">
        <v>22901.07</v>
      </c>
      <c r="G52" s="19" t="n">
        <v>87.08</v>
      </c>
    </row>
    <row r="53" customFormat="false" ht="15" hidden="false" customHeight="false" outlineLevel="0" collapsed="false">
      <c r="A53" s="16" t="n">
        <v>51</v>
      </c>
      <c r="B53" s="24" t="s">
        <v>148</v>
      </c>
      <c r="C53" s="16" t="s">
        <v>149</v>
      </c>
      <c r="D53" s="16" t="n">
        <v>221</v>
      </c>
      <c r="E53" s="16" t="n">
        <v>269</v>
      </c>
      <c r="F53" s="17" t="n">
        <v>19337.77</v>
      </c>
      <c r="G53" s="17" t="n">
        <v>71.89</v>
      </c>
    </row>
    <row r="54" customFormat="false" ht="23.85" hidden="false" customHeight="false" outlineLevel="0" collapsed="false">
      <c r="A54" s="18" t="n">
        <v>52</v>
      </c>
      <c r="B54" s="25" t="s">
        <v>150</v>
      </c>
      <c r="C54" s="18" t="s">
        <v>151</v>
      </c>
      <c r="D54" s="18" t="n">
        <v>97</v>
      </c>
      <c r="E54" s="18" t="n">
        <v>103</v>
      </c>
      <c r="F54" s="19" t="n">
        <v>17934.17</v>
      </c>
      <c r="G54" s="19" t="n">
        <v>174.12</v>
      </c>
    </row>
    <row r="55" customFormat="false" ht="15" hidden="false" customHeight="false" outlineLevel="0" collapsed="false">
      <c r="A55" s="16" t="n">
        <v>53</v>
      </c>
      <c r="B55" s="24" t="s">
        <v>152</v>
      </c>
      <c r="C55" s="16" t="s">
        <v>153</v>
      </c>
      <c r="D55" s="16" t="n">
        <v>106</v>
      </c>
      <c r="E55" s="16" t="n">
        <v>125</v>
      </c>
      <c r="F55" s="17" t="n">
        <v>12514.95</v>
      </c>
      <c r="G55" s="17" t="n">
        <v>100.12</v>
      </c>
    </row>
    <row r="56" customFormat="false" ht="15" hidden="false" customHeight="false" outlineLevel="0" collapsed="false">
      <c r="A56" s="18" t="n">
        <v>54</v>
      </c>
      <c r="B56" s="25" t="s">
        <v>154</v>
      </c>
      <c r="C56" s="18" t="s">
        <v>155</v>
      </c>
      <c r="D56" s="18" t="n">
        <v>125</v>
      </c>
      <c r="E56" s="18" t="n">
        <v>150</v>
      </c>
      <c r="F56" s="19" t="n">
        <v>11928.75</v>
      </c>
      <c r="G56" s="19" t="n">
        <v>79.53</v>
      </c>
    </row>
    <row r="57" customFormat="false" ht="23.85" hidden="false" customHeight="false" outlineLevel="0" collapsed="false">
      <c r="A57" s="16" t="n">
        <v>55</v>
      </c>
      <c r="B57" s="24" t="s">
        <v>156</v>
      </c>
      <c r="C57" s="16" t="s">
        <v>157</v>
      </c>
      <c r="D57" s="16" t="n">
        <v>117</v>
      </c>
      <c r="E57" s="16" t="n">
        <v>127</v>
      </c>
      <c r="F57" s="17" t="n">
        <v>11160.02</v>
      </c>
      <c r="G57" s="17" t="n">
        <v>87.87</v>
      </c>
    </row>
    <row r="58" customFormat="false" ht="15" hidden="false" customHeight="false" outlineLevel="0" collapsed="false">
      <c r="A58" s="18" t="n">
        <v>56</v>
      </c>
      <c r="B58" s="25" t="s">
        <v>158</v>
      </c>
      <c r="C58" s="18" t="s">
        <v>159</v>
      </c>
      <c r="D58" s="18" t="n">
        <v>79</v>
      </c>
      <c r="E58" s="18" t="n">
        <v>83</v>
      </c>
      <c r="F58" s="19" t="n">
        <v>8754.61</v>
      </c>
      <c r="G58" s="19" t="n">
        <v>105.48</v>
      </c>
    </row>
    <row r="59" customFormat="false" ht="15" hidden="false" customHeight="false" outlineLevel="0" collapsed="false">
      <c r="A59" s="16" t="n">
        <v>57</v>
      </c>
      <c r="B59" s="24" t="s">
        <v>160</v>
      </c>
      <c r="C59" s="16" t="s">
        <v>161</v>
      </c>
      <c r="D59" s="16" t="n">
        <v>63</v>
      </c>
      <c r="E59" s="16" t="n">
        <v>70</v>
      </c>
      <c r="F59" s="17" t="n">
        <v>7902.18</v>
      </c>
      <c r="G59" s="17" t="n">
        <v>112.89</v>
      </c>
    </row>
    <row r="60" customFormat="false" ht="15" hidden="false" customHeight="false" outlineLevel="0" collapsed="false">
      <c r="A60" s="18" t="n">
        <v>58</v>
      </c>
      <c r="B60" s="25" t="s">
        <v>162</v>
      </c>
      <c r="C60" s="18" t="s">
        <v>163</v>
      </c>
      <c r="D60" s="18" t="n">
        <v>38</v>
      </c>
      <c r="E60" s="18" t="n">
        <v>38</v>
      </c>
      <c r="F60" s="19" t="n">
        <v>6724.86</v>
      </c>
      <c r="G60" s="19" t="n">
        <v>176.97</v>
      </c>
    </row>
    <row r="61" customFormat="false" ht="15" hidden="false" customHeight="false" outlineLevel="0" collapsed="false">
      <c r="A61" s="16" t="n">
        <v>59</v>
      </c>
      <c r="B61" s="24" t="s">
        <v>164</v>
      </c>
      <c r="C61" s="16" t="s">
        <v>165</v>
      </c>
      <c r="D61" s="16" t="n">
        <v>37</v>
      </c>
      <c r="E61" s="16" t="n">
        <v>37</v>
      </c>
      <c r="F61" s="17" t="n">
        <v>5904.75</v>
      </c>
      <c r="G61" s="17" t="n">
        <v>159.59</v>
      </c>
    </row>
    <row r="62" customFormat="false" ht="15" hidden="false" customHeight="false" outlineLevel="0" collapsed="false">
      <c r="A62" s="18" t="n">
        <v>60</v>
      </c>
      <c r="B62" s="25" t="s">
        <v>166</v>
      </c>
      <c r="C62" s="18" t="s">
        <v>167</v>
      </c>
      <c r="D62" s="18" t="n">
        <v>56</v>
      </c>
      <c r="E62" s="18" t="n">
        <v>61</v>
      </c>
      <c r="F62" s="19" t="n">
        <v>5769.84</v>
      </c>
      <c r="G62" s="19" t="n">
        <v>94.59</v>
      </c>
    </row>
    <row r="63" customFormat="false" ht="15" hidden="false" customHeight="false" outlineLevel="0" collapsed="false">
      <c r="A63" s="16" t="n">
        <v>61</v>
      </c>
      <c r="B63" s="24" t="s">
        <v>168</v>
      </c>
      <c r="C63" s="16" t="s">
        <v>169</v>
      </c>
      <c r="D63" s="16" t="n">
        <v>38</v>
      </c>
      <c r="E63" s="16" t="n">
        <v>42</v>
      </c>
      <c r="F63" s="17" t="n">
        <v>5285.38</v>
      </c>
      <c r="G63" s="17" t="n">
        <v>125.84</v>
      </c>
    </row>
    <row r="64" customFormat="false" ht="15" hidden="false" customHeight="false" outlineLevel="0" collapsed="false">
      <c r="A64" s="18" t="n">
        <v>62</v>
      </c>
      <c r="B64" s="25" t="s">
        <v>170</v>
      </c>
      <c r="C64" s="18" t="s">
        <v>171</v>
      </c>
      <c r="D64" s="18" t="n">
        <v>50</v>
      </c>
      <c r="E64" s="18" t="n">
        <v>57</v>
      </c>
      <c r="F64" s="19" t="n">
        <v>5150.94</v>
      </c>
      <c r="G64" s="19" t="n">
        <v>90.37</v>
      </c>
    </row>
    <row r="65" customFormat="false" ht="15" hidden="false" customHeight="false" outlineLevel="0" collapsed="false">
      <c r="A65" s="16" t="n">
        <v>63</v>
      </c>
      <c r="B65" s="24" t="s">
        <v>172</v>
      </c>
      <c r="C65" s="16" t="s">
        <v>173</v>
      </c>
      <c r="D65" s="16" t="n">
        <v>36</v>
      </c>
      <c r="E65" s="16" t="n">
        <v>45</v>
      </c>
      <c r="F65" s="17" t="n">
        <v>3218.44</v>
      </c>
      <c r="G65" s="17" t="n">
        <v>71.52</v>
      </c>
    </row>
    <row r="66" customFormat="false" ht="15" hidden="false" customHeight="false" outlineLevel="0" collapsed="false">
      <c r="A66" s="18" t="n">
        <v>64</v>
      </c>
      <c r="B66" s="25" t="s">
        <v>174</v>
      </c>
      <c r="C66" s="18" t="s">
        <v>175</v>
      </c>
      <c r="D66" s="18" t="n">
        <v>26</v>
      </c>
      <c r="E66" s="18" t="n">
        <v>29</v>
      </c>
      <c r="F66" s="19" t="n">
        <v>2657.55</v>
      </c>
      <c r="G66" s="19" t="n">
        <v>91.64</v>
      </c>
    </row>
    <row r="67" customFormat="false" ht="15" hidden="false" customHeight="false" outlineLevel="0" collapsed="false">
      <c r="A67" s="16" t="n">
        <v>65</v>
      </c>
      <c r="B67" s="24" t="s">
        <v>176</v>
      </c>
      <c r="C67" s="16" t="s">
        <v>177</v>
      </c>
      <c r="D67" s="16" t="n">
        <v>13</v>
      </c>
      <c r="E67" s="16" t="n">
        <v>14</v>
      </c>
      <c r="F67" s="17" t="n">
        <v>2388.54</v>
      </c>
      <c r="G67" s="17" t="n">
        <v>170.61</v>
      </c>
    </row>
    <row r="68" customFormat="false" ht="15" hidden="false" customHeight="false" outlineLevel="0" collapsed="false">
      <c r="A68" s="18" t="n">
        <v>66</v>
      </c>
      <c r="B68" s="25" t="s">
        <v>178</v>
      </c>
      <c r="C68" s="18" t="s">
        <v>179</v>
      </c>
      <c r="D68" s="18" t="n">
        <v>23</v>
      </c>
      <c r="E68" s="18" t="n">
        <v>24</v>
      </c>
      <c r="F68" s="19" t="n">
        <v>2184.14</v>
      </c>
      <c r="G68" s="19" t="n">
        <v>91.01</v>
      </c>
    </row>
    <row r="69" customFormat="false" ht="15" hidden="false" customHeight="false" outlineLevel="0" collapsed="false">
      <c r="A69" s="16" t="n">
        <v>67</v>
      </c>
      <c r="B69" s="24" t="s">
        <v>180</v>
      </c>
      <c r="C69" s="16" t="s">
        <v>181</v>
      </c>
      <c r="D69" s="16" t="n">
        <v>25</v>
      </c>
      <c r="E69" s="16" t="n">
        <v>37</v>
      </c>
      <c r="F69" s="17" t="n">
        <v>2046.19</v>
      </c>
      <c r="G69" s="17" t="n">
        <v>55.3</v>
      </c>
    </row>
    <row r="70" customFormat="false" ht="15" hidden="false" customHeight="false" outlineLevel="0" collapsed="false">
      <c r="A70" s="18" t="n">
        <v>68</v>
      </c>
      <c r="B70" s="25" t="s">
        <v>182</v>
      </c>
      <c r="C70" s="18" t="s">
        <v>183</v>
      </c>
      <c r="D70" s="18" t="n">
        <v>29</v>
      </c>
      <c r="E70" s="18" t="n">
        <v>33</v>
      </c>
      <c r="F70" s="19" t="n">
        <v>1598.91</v>
      </c>
      <c r="G70" s="19" t="n">
        <v>48.45</v>
      </c>
    </row>
    <row r="71" customFormat="false" ht="15" hidden="false" customHeight="false" outlineLevel="0" collapsed="false">
      <c r="A71" s="16" t="n">
        <v>69</v>
      </c>
      <c r="B71" s="24" t="s">
        <v>184</v>
      </c>
      <c r="C71" s="16" t="s">
        <v>185</v>
      </c>
      <c r="D71" s="16" t="n">
        <v>24</v>
      </c>
      <c r="E71" s="16" t="n">
        <v>30</v>
      </c>
      <c r="F71" s="17" t="n">
        <v>1170.58</v>
      </c>
      <c r="G71" s="17" t="n">
        <v>39.02</v>
      </c>
    </row>
    <row r="72" customFormat="false" ht="15" hidden="false" customHeight="false" outlineLevel="0" collapsed="false">
      <c r="A72" s="18" t="n">
        <v>70</v>
      </c>
      <c r="B72" s="25" t="s">
        <v>186</v>
      </c>
      <c r="C72" s="18" t="s">
        <v>187</v>
      </c>
      <c r="D72" s="18" t="n">
        <v>12</v>
      </c>
      <c r="E72" s="18" t="n">
        <v>14</v>
      </c>
      <c r="F72" s="19" t="n">
        <v>954.99</v>
      </c>
      <c r="G72" s="19" t="n">
        <v>68.21</v>
      </c>
    </row>
    <row r="73" customFormat="false" ht="15" hidden="false" customHeight="false" outlineLevel="0" collapsed="false">
      <c r="A73" s="16" t="n">
        <v>71</v>
      </c>
      <c r="B73" s="24" t="s">
        <v>188</v>
      </c>
      <c r="C73" s="16" t="s">
        <v>189</v>
      </c>
      <c r="D73" s="16" t="n">
        <v>7</v>
      </c>
      <c r="E73" s="16" t="n">
        <v>7</v>
      </c>
      <c r="F73" s="17" t="n">
        <v>598.67</v>
      </c>
      <c r="G73" s="17" t="n">
        <v>85.52</v>
      </c>
    </row>
    <row r="74" customFormat="false" ht="15" hidden="false" customHeight="false" outlineLevel="0" collapsed="false">
      <c r="A74" s="18" t="n">
        <v>72</v>
      </c>
      <c r="B74" s="25" t="s">
        <v>190</v>
      </c>
      <c r="C74" s="18" t="s">
        <v>191</v>
      </c>
      <c r="D74" s="18" t="n">
        <v>2</v>
      </c>
      <c r="E74" s="18" t="n">
        <v>2</v>
      </c>
      <c r="F74" s="19" t="n">
        <v>324.51</v>
      </c>
      <c r="G74" s="19" t="n">
        <v>162.26</v>
      </c>
    </row>
    <row r="75" customFormat="false" ht="15" hidden="false" customHeight="false" outlineLevel="0" collapsed="false">
      <c r="A75" s="6" t="s">
        <v>19</v>
      </c>
      <c r="B75" s="6" t="s">
        <v>192</v>
      </c>
      <c r="C75" s="6"/>
      <c r="D75" s="6" t="n">
        <f aca="false">SUM(D3:D74)</f>
        <v>97276</v>
      </c>
      <c r="E75" s="6" t="n">
        <f aca="false">SUM(E3:E74)</f>
        <v>110197</v>
      </c>
      <c r="F75" s="15" t="n">
        <f aca="false">SUM(F3:F74)</f>
        <v>15419773.75</v>
      </c>
      <c r="G75" s="15" t="n">
        <f aca="false">IF(E75=0,0,F75/E75)</f>
        <v>139.929160957195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10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8" min="6" style="0" width="20"/>
    <col collapsed="false" customWidth="true" hidden="false" outlineLevel="0" max="9" min="9" style="0" width="22"/>
  </cols>
  <sheetData>
    <row r="1" customFormat="false" ht="27.75" hidden="false" customHeight="true" outlineLevel="0" collapsed="false">
      <c r="A1" s="26" t="s">
        <v>193</v>
      </c>
      <c r="B1" s="26"/>
      <c r="C1" s="26"/>
      <c r="D1" s="26"/>
      <c r="E1" s="26"/>
      <c r="F1" s="26"/>
      <c r="G1" s="26"/>
      <c r="H1" s="26"/>
      <c r="I1" s="26"/>
    </row>
    <row r="2" customFormat="false" ht="23.85" hidden="false" customHeight="false" outlineLevel="0" collapsed="false">
      <c r="A2" s="6" t="s">
        <v>8</v>
      </c>
      <c r="B2" s="6" t="s">
        <v>27</v>
      </c>
      <c r="C2" s="6" t="s">
        <v>9</v>
      </c>
      <c r="D2" s="6" t="s">
        <v>194</v>
      </c>
      <c r="E2" s="6" t="s">
        <v>195</v>
      </c>
      <c r="F2" s="6" t="s">
        <v>196</v>
      </c>
      <c r="G2" s="6" t="s">
        <v>197</v>
      </c>
      <c r="H2" s="6" t="s">
        <v>198</v>
      </c>
      <c r="I2" s="6" t="s">
        <v>199</v>
      </c>
    </row>
    <row r="3" customFormat="false" ht="15" hidden="false" customHeight="false" outlineLevel="0" collapsed="false">
      <c r="A3" s="16" t="n">
        <f aca="false">'Data — Monthly'!A3</f>
        <v>2016</v>
      </c>
      <c r="B3" s="16" t="n">
        <f aca="false">'Data — Monthly'!B3</f>
        <v>1</v>
      </c>
      <c r="C3" s="16" t="str">
        <f aca="false">'Data — Monthly'!C3</f>
        <v>Jan</v>
      </c>
      <c r="D3" s="16" t="n">
        <f aca="false">'Data — Monthly'!D3</f>
        <v>0</v>
      </c>
      <c r="E3" s="16" t="n">
        <f aca="false">'Data — Monthly'!E3</f>
        <v>0</v>
      </c>
      <c r="F3" s="17" t="n">
        <f aca="false">'Data — Monthly'!F3</f>
        <v>0</v>
      </c>
      <c r="G3" s="17" t="n">
        <f aca="false">'Data — Monthly'!G3</f>
        <v>0</v>
      </c>
      <c r="H3" s="17" t="n">
        <f aca="false">'Data — Monthly'!H3</f>
        <v>0</v>
      </c>
      <c r="I3" s="17" t="n">
        <f aca="false">IF(D3=0,0,H3/D3)</f>
        <v>0</v>
      </c>
    </row>
    <row r="4" customFormat="false" ht="15" hidden="false" customHeight="false" outlineLevel="0" collapsed="false">
      <c r="A4" s="18" t="n">
        <f aca="false">'Data — Monthly'!A4</f>
        <v>2016</v>
      </c>
      <c r="B4" s="18" t="n">
        <f aca="false">'Data — Monthly'!B4</f>
        <v>2</v>
      </c>
      <c r="C4" s="18" t="str">
        <f aca="false">'Data — Monthly'!C4</f>
        <v>Feb</v>
      </c>
      <c r="D4" s="18" t="n">
        <f aca="false">'Data — Monthly'!D4</f>
        <v>0</v>
      </c>
      <c r="E4" s="18" t="n">
        <f aca="false">'Data — Monthly'!E4</f>
        <v>0</v>
      </c>
      <c r="F4" s="19" t="n">
        <f aca="false">'Data — Monthly'!F4</f>
        <v>0</v>
      </c>
      <c r="G4" s="19" t="n">
        <f aca="false">'Data — Monthly'!G4</f>
        <v>0</v>
      </c>
      <c r="H4" s="19" t="n">
        <f aca="false">'Data — Monthly'!H4</f>
        <v>0</v>
      </c>
      <c r="I4" s="19" t="n">
        <f aca="false">IF(D4=0,0,H4/D4)</f>
        <v>0</v>
      </c>
    </row>
    <row r="5" customFormat="false" ht="15" hidden="false" customHeight="false" outlineLevel="0" collapsed="false">
      <c r="A5" s="16" t="n">
        <f aca="false">'Data — Monthly'!A5</f>
        <v>2016</v>
      </c>
      <c r="B5" s="16" t="n">
        <f aca="false">'Data — Monthly'!B5</f>
        <v>3</v>
      </c>
      <c r="C5" s="16" t="str">
        <f aca="false">'Data — Monthly'!C5</f>
        <v>Mar</v>
      </c>
      <c r="D5" s="16" t="n">
        <f aca="false">'Data — Monthly'!D5</f>
        <v>0</v>
      </c>
      <c r="E5" s="16" t="n">
        <f aca="false">'Data — Monthly'!E5</f>
        <v>0</v>
      </c>
      <c r="F5" s="17" t="n">
        <f aca="false">'Data — Monthly'!F5</f>
        <v>0</v>
      </c>
      <c r="G5" s="17" t="n">
        <f aca="false">'Data — Monthly'!G5</f>
        <v>0</v>
      </c>
      <c r="H5" s="17" t="n">
        <f aca="false">'Data — Monthly'!H5</f>
        <v>0</v>
      </c>
      <c r="I5" s="17" t="n">
        <f aca="false">IF(D5=0,0,H5/D5)</f>
        <v>0</v>
      </c>
    </row>
    <row r="6" customFormat="false" ht="15" hidden="false" customHeight="false" outlineLevel="0" collapsed="false">
      <c r="A6" s="18" t="n">
        <f aca="false">'Data — Monthly'!A6</f>
        <v>2016</v>
      </c>
      <c r="B6" s="18" t="n">
        <f aca="false">'Data — Monthly'!B6</f>
        <v>4</v>
      </c>
      <c r="C6" s="18" t="str">
        <f aca="false">'Data — Monthly'!C6</f>
        <v>Apr</v>
      </c>
      <c r="D6" s="18" t="n">
        <f aca="false">'Data — Monthly'!D6</f>
        <v>0</v>
      </c>
      <c r="E6" s="18" t="n">
        <f aca="false">'Data — Monthly'!E6</f>
        <v>0</v>
      </c>
      <c r="F6" s="19" t="n">
        <f aca="false">'Data — Monthly'!F6</f>
        <v>0</v>
      </c>
      <c r="G6" s="19" t="n">
        <f aca="false">'Data — Monthly'!G6</f>
        <v>0</v>
      </c>
      <c r="H6" s="19" t="n">
        <f aca="false">'Data — Monthly'!H6</f>
        <v>0</v>
      </c>
      <c r="I6" s="19" t="n">
        <f aca="false">IF(D6=0,0,H6/D6)</f>
        <v>0</v>
      </c>
    </row>
    <row r="7" customFormat="false" ht="15" hidden="false" customHeight="false" outlineLevel="0" collapsed="false">
      <c r="A7" s="16" t="n">
        <f aca="false">'Data — Monthly'!A7</f>
        <v>2016</v>
      </c>
      <c r="B7" s="16" t="n">
        <f aca="false">'Data — Monthly'!B7</f>
        <v>5</v>
      </c>
      <c r="C7" s="16" t="str">
        <f aca="false">'Data — Monthly'!C7</f>
        <v>May</v>
      </c>
      <c r="D7" s="16" t="n">
        <f aca="false">'Data — Monthly'!D7</f>
        <v>0</v>
      </c>
      <c r="E7" s="16" t="n">
        <f aca="false">'Data — Monthly'!E7</f>
        <v>0</v>
      </c>
      <c r="F7" s="17" t="n">
        <f aca="false">'Data — Monthly'!F7</f>
        <v>0</v>
      </c>
      <c r="G7" s="17" t="n">
        <f aca="false">'Data — Monthly'!G7</f>
        <v>0</v>
      </c>
      <c r="H7" s="17" t="n">
        <f aca="false">'Data — Monthly'!H7</f>
        <v>0</v>
      </c>
      <c r="I7" s="17" t="n">
        <f aca="false">IF(D7=0,0,H7/D7)</f>
        <v>0</v>
      </c>
    </row>
    <row r="8" customFormat="false" ht="15" hidden="false" customHeight="false" outlineLevel="0" collapsed="false">
      <c r="A8" s="18" t="n">
        <f aca="false">'Data — Monthly'!A8</f>
        <v>2016</v>
      </c>
      <c r="B8" s="18" t="n">
        <f aca="false">'Data — Monthly'!B8</f>
        <v>6</v>
      </c>
      <c r="C8" s="18" t="str">
        <f aca="false">'Data — Monthly'!C8</f>
        <v>Jun</v>
      </c>
      <c r="D8" s="18" t="n">
        <f aca="false">'Data — Monthly'!D8</f>
        <v>0</v>
      </c>
      <c r="E8" s="18" t="n">
        <f aca="false">'Data — Monthly'!E8</f>
        <v>0</v>
      </c>
      <c r="F8" s="19" t="n">
        <f aca="false">'Data — Monthly'!F8</f>
        <v>0</v>
      </c>
      <c r="G8" s="19" t="n">
        <f aca="false">'Data — Monthly'!G8</f>
        <v>0</v>
      </c>
      <c r="H8" s="19" t="n">
        <f aca="false">'Data — Monthly'!H8</f>
        <v>0</v>
      </c>
      <c r="I8" s="19" t="n">
        <f aca="false">IF(D8=0,0,H8/D8)</f>
        <v>0</v>
      </c>
    </row>
    <row r="9" customFormat="false" ht="15" hidden="false" customHeight="false" outlineLevel="0" collapsed="false">
      <c r="A9" s="16" t="n">
        <f aca="false">'Data — Monthly'!A9</f>
        <v>2016</v>
      </c>
      <c r="B9" s="16" t="n">
        <f aca="false">'Data — Monthly'!B9</f>
        <v>7</v>
      </c>
      <c r="C9" s="16" t="str">
        <f aca="false">'Data — Monthly'!C9</f>
        <v>Jul</v>
      </c>
      <c r="D9" s="16" t="n">
        <f aca="false">'Data — Monthly'!D9</f>
        <v>0</v>
      </c>
      <c r="E9" s="16" t="n">
        <f aca="false">'Data — Monthly'!E9</f>
        <v>0</v>
      </c>
      <c r="F9" s="17" t="n">
        <f aca="false">'Data — Monthly'!F9</f>
        <v>0</v>
      </c>
      <c r="G9" s="17" t="n">
        <f aca="false">'Data — Monthly'!G9</f>
        <v>0</v>
      </c>
      <c r="H9" s="17" t="n">
        <f aca="false">'Data — Monthly'!H9</f>
        <v>0</v>
      </c>
      <c r="I9" s="17" t="n">
        <f aca="false">IF(D9=0,0,H9/D9)</f>
        <v>0</v>
      </c>
    </row>
    <row r="10" customFormat="false" ht="15" hidden="false" customHeight="false" outlineLevel="0" collapsed="false">
      <c r="A10" s="18" t="n">
        <f aca="false">'Data — Monthly'!A10</f>
        <v>2016</v>
      </c>
      <c r="B10" s="18" t="n">
        <f aca="false">'Data — Monthly'!B10</f>
        <v>8</v>
      </c>
      <c r="C10" s="18" t="str">
        <f aca="false">'Data — Monthly'!C10</f>
        <v>Aug</v>
      </c>
      <c r="D10" s="18" t="n">
        <f aca="false">'Data — Monthly'!D10</f>
        <v>0</v>
      </c>
      <c r="E10" s="18" t="n">
        <f aca="false">'Data — Monthly'!E10</f>
        <v>0</v>
      </c>
      <c r="F10" s="19" t="n">
        <f aca="false">'Data — Monthly'!F10</f>
        <v>0</v>
      </c>
      <c r="G10" s="19" t="n">
        <f aca="false">'Data — Monthly'!G10</f>
        <v>0</v>
      </c>
      <c r="H10" s="19" t="n">
        <f aca="false">'Data — Monthly'!H10</f>
        <v>0</v>
      </c>
      <c r="I10" s="19" t="n">
        <f aca="false">IF(D10=0,0,H10/D10)</f>
        <v>0</v>
      </c>
    </row>
    <row r="11" customFormat="false" ht="15" hidden="false" customHeight="false" outlineLevel="0" collapsed="false">
      <c r="A11" s="16" t="n">
        <f aca="false">'Data — Monthly'!A11</f>
        <v>2016</v>
      </c>
      <c r="B11" s="16" t="n">
        <f aca="false">'Data — Monthly'!B11</f>
        <v>9</v>
      </c>
      <c r="C11" s="16" t="str">
        <f aca="false">'Data — Monthly'!C11</f>
        <v>Sep</v>
      </c>
      <c r="D11" s="16" t="n">
        <f aca="false">'Data — Monthly'!D11</f>
        <v>1</v>
      </c>
      <c r="E11" s="16" t="n">
        <f aca="false">'Data — Monthly'!E11</f>
        <v>3</v>
      </c>
      <c r="F11" s="17" t="n">
        <f aca="false">'Data — Monthly'!F11</f>
        <v>134.97</v>
      </c>
      <c r="G11" s="17" t="n">
        <f aca="false">'Data — Monthly'!G11</f>
        <v>8.49</v>
      </c>
      <c r="H11" s="17" t="n">
        <f aca="false">'Data — Monthly'!H11</f>
        <v>143.46</v>
      </c>
      <c r="I11" s="17" t="n">
        <f aca="false">IF(D11=0,0,H11/D11)</f>
        <v>143.46</v>
      </c>
    </row>
    <row r="12" customFormat="false" ht="15" hidden="false" customHeight="false" outlineLevel="0" collapsed="false">
      <c r="A12" s="18" t="n">
        <f aca="false">'Data — Monthly'!A12</f>
        <v>2016</v>
      </c>
      <c r="B12" s="18" t="n">
        <f aca="false">'Data — Monthly'!B12</f>
        <v>10</v>
      </c>
      <c r="C12" s="18" t="str">
        <f aca="false">'Data — Monthly'!C12</f>
        <v>Oct</v>
      </c>
      <c r="D12" s="18" t="n">
        <f aca="false">'Data — Monthly'!D12</f>
        <v>265</v>
      </c>
      <c r="E12" s="18" t="n">
        <f aca="false">'Data — Monthly'!E12</f>
        <v>313</v>
      </c>
      <c r="F12" s="19" t="n">
        <f aca="false">'Data — Monthly'!F12</f>
        <v>40325.11</v>
      </c>
      <c r="G12" s="19" t="n">
        <f aca="false">'Data — Monthly'!G12</f>
        <v>6165.55</v>
      </c>
      <c r="H12" s="19" t="n">
        <f aca="false">'Data — Monthly'!H12</f>
        <v>46490.66</v>
      </c>
      <c r="I12" s="19" t="n">
        <f aca="false">IF(D12=0,0,H12/D12)</f>
        <v>175.436452830189</v>
      </c>
    </row>
    <row r="13" customFormat="false" ht="15" hidden="false" customHeight="false" outlineLevel="0" collapsed="false">
      <c r="A13" s="16" t="n">
        <f aca="false">'Data — Monthly'!A13</f>
        <v>2016</v>
      </c>
      <c r="B13" s="16" t="n">
        <f aca="false">'Data — Monthly'!B13</f>
        <v>11</v>
      </c>
      <c r="C13" s="16" t="str">
        <f aca="false">'Data — Monthly'!C13</f>
        <v>Nov</v>
      </c>
      <c r="D13" s="16" t="n">
        <f aca="false">'Data — Monthly'!D13</f>
        <v>0</v>
      </c>
      <c r="E13" s="16" t="n">
        <f aca="false">'Data — Monthly'!E13</f>
        <v>0</v>
      </c>
      <c r="F13" s="17" t="n">
        <f aca="false">'Data — Monthly'!F13</f>
        <v>0</v>
      </c>
      <c r="G13" s="17" t="n">
        <f aca="false">'Data — Monthly'!G13</f>
        <v>0</v>
      </c>
      <c r="H13" s="17" t="n">
        <f aca="false">'Data — Monthly'!H13</f>
        <v>0</v>
      </c>
      <c r="I13" s="17" t="n">
        <f aca="false">IF(D13=0,0,H13/D13)</f>
        <v>0</v>
      </c>
    </row>
    <row r="14" customFormat="false" ht="15" hidden="false" customHeight="false" outlineLevel="0" collapsed="false">
      <c r="A14" s="18" t="n">
        <f aca="false">'Data — Monthly'!A14</f>
        <v>2016</v>
      </c>
      <c r="B14" s="18" t="n">
        <f aca="false">'Data — Monthly'!B14</f>
        <v>12</v>
      </c>
      <c r="C14" s="18" t="str">
        <f aca="false">'Data — Monthly'!C14</f>
        <v>Dec</v>
      </c>
      <c r="D14" s="18" t="n">
        <f aca="false">'Data — Monthly'!D14</f>
        <v>1</v>
      </c>
      <c r="E14" s="18" t="n">
        <f aca="false">'Data — Monthly'!E14</f>
        <v>1</v>
      </c>
      <c r="F14" s="19" t="n">
        <f aca="false">'Data — Monthly'!F14</f>
        <v>10.9</v>
      </c>
      <c r="G14" s="19" t="n">
        <f aca="false">'Data — Monthly'!G14</f>
        <v>8.72</v>
      </c>
      <c r="H14" s="19" t="n">
        <f aca="false">'Data — Monthly'!H14</f>
        <v>19.62</v>
      </c>
      <c r="I14" s="19" t="n">
        <f aca="false">IF(D14=0,0,H14/D14)</f>
        <v>19.62</v>
      </c>
    </row>
    <row r="15" customFormat="false" ht="15" hidden="false" customHeight="false" outlineLevel="0" collapsed="false">
      <c r="A15" s="16" t="n">
        <f aca="false">'Data — Monthly'!A15</f>
        <v>2017</v>
      </c>
      <c r="B15" s="16" t="n">
        <f aca="false">'Data — Monthly'!B15</f>
        <v>1</v>
      </c>
      <c r="C15" s="16" t="str">
        <f aca="false">'Data — Monthly'!C15</f>
        <v>Jan</v>
      </c>
      <c r="D15" s="16" t="n">
        <f aca="false">'Data — Monthly'!D15</f>
        <v>750</v>
      </c>
      <c r="E15" s="16" t="n">
        <f aca="false">'Data — Monthly'!E15</f>
        <v>913</v>
      </c>
      <c r="F15" s="17" t="n">
        <f aca="false">'Data — Monthly'!F15</f>
        <v>111798.36</v>
      </c>
      <c r="G15" s="17" t="n">
        <f aca="false">'Data — Monthly'!G15</f>
        <v>15684.01</v>
      </c>
      <c r="H15" s="17" t="n">
        <f aca="false">'Data — Monthly'!H15</f>
        <v>127482.37</v>
      </c>
      <c r="I15" s="17" t="n">
        <f aca="false">IF(D15=0,0,H15/D15)</f>
        <v>169.976493333333</v>
      </c>
    </row>
    <row r="16" customFormat="false" ht="15" hidden="false" customHeight="false" outlineLevel="0" collapsed="false">
      <c r="A16" s="18" t="n">
        <f aca="false">'Data — Monthly'!A16</f>
        <v>2017</v>
      </c>
      <c r="B16" s="18" t="n">
        <f aca="false">'Data — Monthly'!B16</f>
        <v>2</v>
      </c>
      <c r="C16" s="18" t="str">
        <f aca="false">'Data — Monthly'!C16</f>
        <v>Feb</v>
      </c>
      <c r="D16" s="18" t="n">
        <f aca="false">'Data — Monthly'!D16</f>
        <v>1653</v>
      </c>
      <c r="E16" s="18" t="n">
        <f aca="false">'Data — Monthly'!E16</f>
        <v>1858</v>
      </c>
      <c r="F16" s="19" t="n">
        <f aca="false">'Data — Monthly'!F16</f>
        <v>234223.4</v>
      </c>
      <c r="G16" s="19" t="n">
        <f aca="false">'Data — Monthly'!G16</f>
        <v>37015.92</v>
      </c>
      <c r="H16" s="19" t="n">
        <f aca="false">'Data — Monthly'!H16</f>
        <v>271239.32</v>
      </c>
      <c r="I16" s="19" t="n">
        <f aca="false">IF(D16=0,0,H16/D16)</f>
        <v>164.089122807018</v>
      </c>
    </row>
    <row r="17" customFormat="false" ht="15" hidden="false" customHeight="false" outlineLevel="0" collapsed="false">
      <c r="A17" s="16" t="n">
        <f aca="false">'Data — Monthly'!A17</f>
        <v>2017</v>
      </c>
      <c r="B17" s="16" t="n">
        <f aca="false">'Data — Monthly'!B17</f>
        <v>3</v>
      </c>
      <c r="C17" s="16" t="str">
        <f aca="false">'Data — Monthly'!C17</f>
        <v>Mar</v>
      </c>
      <c r="D17" s="16" t="n">
        <f aca="false">'Data — Monthly'!D17</f>
        <v>2546</v>
      </c>
      <c r="E17" s="16" t="n">
        <f aca="false">'Data — Monthly'!E17</f>
        <v>2897</v>
      </c>
      <c r="F17" s="17" t="n">
        <f aca="false">'Data — Monthly'!F17</f>
        <v>359198.85</v>
      </c>
      <c r="G17" s="17" t="n">
        <f aca="false">'Data — Monthly'!G17</f>
        <v>55132.1</v>
      </c>
      <c r="H17" s="17" t="n">
        <f aca="false">'Data — Monthly'!H17</f>
        <v>414330.95</v>
      </c>
      <c r="I17" s="17" t="n">
        <f aca="false">IF(D17=0,0,H17/D17)</f>
        <v>162.738000785546</v>
      </c>
    </row>
    <row r="18" customFormat="false" ht="15" hidden="false" customHeight="false" outlineLevel="0" collapsed="false">
      <c r="A18" s="18" t="n">
        <f aca="false">'Data — Monthly'!A18</f>
        <v>2017</v>
      </c>
      <c r="B18" s="18" t="n">
        <f aca="false">'Data — Monthly'!B18</f>
        <v>4</v>
      </c>
      <c r="C18" s="18" t="str">
        <f aca="false">'Data — Monthly'!C18</f>
        <v>Apr</v>
      </c>
      <c r="D18" s="18" t="n">
        <f aca="false">'Data — Monthly'!D18</f>
        <v>2303</v>
      </c>
      <c r="E18" s="18" t="n">
        <f aca="false">'Data — Monthly'!E18</f>
        <v>2569</v>
      </c>
      <c r="F18" s="19" t="n">
        <f aca="false">'Data — Monthly'!F18</f>
        <v>340669.68</v>
      </c>
      <c r="G18" s="19" t="n">
        <f aca="false">'Data — Monthly'!G18</f>
        <v>50142.72</v>
      </c>
      <c r="H18" s="19" t="n">
        <f aca="false">'Data — Monthly'!H18</f>
        <v>390812.4</v>
      </c>
      <c r="I18" s="19" t="n">
        <f aca="false">IF(D18=0,0,H18/D18)</f>
        <v>169.697090751194</v>
      </c>
    </row>
    <row r="19" customFormat="false" ht="15" hidden="false" customHeight="false" outlineLevel="0" collapsed="false">
      <c r="A19" s="16" t="n">
        <f aca="false">'Data — Monthly'!A19</f>
        <v>2017</v>
      </c>
      <c r="B19" s="16" t="n">
        <f aca="false">'Data — Monthly'!B19</f>
        <v>5</v>
      </c>
      <c r="C19" s="16" t="str">
        <f aca="false">'Data — Monthly'!C19</f>
        <v>May</v>
      </c>
      <c r="D19" s="16" t="n">
        <f aca="false">'Data — Monthly'!D19</f>
        <v>3546</v>
      </c>
      <c r="E19" s="16" t="n">
        <f aca="false">'Data — Monthly'!E19</f>
        <v>4004</v>
      </c>
      <c r="F19" s="17" t="n">
        <f aca="false">'Data — Monthly'!F19</f>
        <v>489338.25</v>
      </c>
      <c r="G19" s="17" t="n">
        <f aca="false">'Data — Monthly'!G19</f>
        <v>77513.15</v>
      </c>
      <c r="H19" s="17" t="n">
        <f aca="false">'Data — Monthly'!H19</f>
        <v>566851.4</v>
      </c>
      <c r="I19" s="17" t="n">
        <f aca="false">IF(D19=0,0,H19/D19)</f>
        <v>159.856570783982</v>
      </c>
    </row>
    <row r="20" customFormat="false" ht="15" hidden="false" customHeight="false" outlineLevel="0" collapsed="false">
      <c r="A20" s="18" t="n">
        <f aca="false">'Data — Monthly'!A20</f>
        <v>2017</v>
      </c>
      <c r="B20" s="18" t="n">
        <f aca="false">'Data — Monthly'!B20</f>
        <v>6</v>
      </c>
      <c r="C20" s="18" t="str">
        <f aca="false">'Data — Monthly'!C20</f>
        <v>Jun</v>
      </c>
      <c r="D20" s="18" t="n">
        <f aca="false">'Data — Monthly'!D20</f>
        <v>3135</v>
      </c>
      <c r="E20" s="18" t="n">
        <f aca="false">'Data — Monthly'!E20</f>
        <v>3489</v>
      </c>
      <c r="F20" s="19" t="n">
        <f aca="false">'Data — Monthly'!F20</f>
        <v>421923.37</v>
      </c>
      <c r="G20" s="19" t="n">
        <f aca="false">'Data — Monthly'!G20</f>
        <v>68127</v>
      </c>
      <c r="H20" s="19" t="n">
        <f aca="false">'Data — Monthly'!H20</f>
        <v>490050.37</v>
      </c>
      <c r="I20" s="19" t="n">
        <f aca="false">IF(D20=0,0,H20/D20)</f>
        <v>156.315907496013</v>
      </c>
    </row>
    <row r="21" customFormat="false" ht="15" hidden="false" customHeight="false" outlineLevel="0" collapsed="false">
      <c r="A21" s="16" t="n">
        <f aca="false">'Data — Monthly'!A21</f>
        <v>2017</v>
      </c>
      <c r="B21" s="16" t="n">
        <f aca="false">'Data — Monthly'!B21</f>
        <v>7</v>
      </c>
      <c r="C21" s="16" t="str">
        <f aca="false">'Data — Monthly'!C21</f>
        <v>Jul</v>
      </c>
      <c r="D21" s="16" t="n">
        <f aca="false">'Data — Monthly'!D21</f>
        <v>3872</v>
      </c>
      <c r="E21" s="16" t="n">
        <f aca="false">'Data — Monthly'!E21</f>
        <v>4416</v>
      </c>
      <c r="F21" s="17" t="n">
        <f aca="false">'Data — Monthly'!F21</f>
        <v>481604.52</v>
      </c>
      <c r="G21" s="17" t="n">
        <f aca="false">'Data — Monthly'!G21</f>
        <v>84694.56</v>
      </c>
      <c r="H21" s="17" t="n">
        <f aca="false">'Data — Monthly'!H21</f>
        <v>566299.08</v>
      </c>
      <c r="I21" s="17" t="n">
        <f aca="false">IF(D21=0,0,H21/D21)</f>
        <v>146.25492768595</v>
      </c>
    </row>
    <row r="22" customFormat="false" ht="15" hidden="false" customHeight="false" outlineLevel="0" collapsed="false">
      <c r="A22" s="18" t="n">
        <f aca="false">'Data — Monthly'!A22</f>
        <v>2017</v>
      </c>
      <c r="B22" s="18" t="n">
        <f aca="false">'Data — Monthly'!B22</f>
        <v>8</v>
      </c>
      <c r="C22" s="18" t="str">
        <f aca="false">'Data — Monthly'!C22</f>
        <v>Aug</v>
      </c>
      <c r="D22" s="18" t="n">
        <f aca="false">'Data — Monthly'!D22</f>
        <v>4193</v>
      </c>
      <c r="E22" s="18" t="n">
        <f aca="false">'Data — Monthly'!E22</f>
        <v>4797</v>
      </c>
      <c r="F22" s="19" t="n">
        <f aca="false">'Data — Monthly'!F22</f>
        <v>554699.7</v>
      </c>
      <c r="G22" s="19" t="n">
        <f aca="false">'Data — Monthly'!G22</f>
        <v>91132.66</v>
      </c>
      <c r="H22" s="19" t="n">
        <f aca="false">'Data — Monthly'!H22</f>
        <v>645832.36</v>
      </c>
      <c r="I22" s="19" t="n">
        <f aca="false">IF(D22=0,0,H22/D22)</f>
        <v>154.026320057238</v>
      </c>
    </row>
    <row r="23" customFormat="false" ht="15" hidden="false" customHeight="false" outlineLevel="0" collapsed="false">
      <c r="A23" s="16" t="n">
        <f aca="false">'Data — Monthly'!A23</f>
        <v>2017</v>
      </c>
      <c r="B23" s="16" t="n">
        <f aca="false">'Data — Monthly'!B23</f>
        <v>9</v>
      </c>
      <c r="C23" s="16" t="str">
        <f aca="false">'Data — Monthly'!C23</f>
        <v>Sep</v>
      </c>
      <c r="D23" s="16" t="n">
        <f aca="false">'Data — Monthly'!D23</f>
        <v>4150</v>
      </c>
      <c r="E23" s="16" t="n">
        <f aca="false">'Data — Monthly'!E23</f>
        <v>4737</v>
      </c>
      <c r="F23" s="17" t="n">
        <f aca="false">'Data — Monthly'!F23</f>
        <v>607399.67</v>
      </c>
      <c r="G23" s="17" t="n">
        <f aca="false">'Data — Monthly'!G23</f>
        <v>93677.82</v>
      </c>
      <c r="H23" s="17" t="n">
        <f aca="false">'Data — Monthly'!H23</f>
        <v>701077.49</v>
      </c>
      <c r="I23" s="17" t="n">
        <f aca="false">IF(D23=0,0,H23/D23)</f>
        <v>168.934334939759</v>
      </c>
    </row>
    <row r="24" customFormat="false" ht="15" hidden="false" customHeight="false" outlineLevel="0" collapsed="false">
      <c r="A24" s="18" t="n">
        <f aca="false">'Data — Monthly'!A24</f>
        <v>2017</v>
      </c>
      <c r="B24" s="18" t="n">
        <f aca="false">'Data — Monthly'!B24</f>
        <v>10</v>
      </c>
      <c r="C24" s="18" t="str">
        <f aca="false">'Data — Monthly'!C24</f>
        <v>Oct</v>
      </c>
      <c r="D24" s="18" t="n">
        <f aca="false">'Data — Monthly'!D24</f>
        <v>4478</v>
      </c>
      <c r="E24" s="18" t="n">
        <f aca="false">'Data — Monthly'!E24</f>
        <v>5214</v>
      </c>
      <c r="F24" s="19" t="n">
        <f aca="false">'Data — Monthly'!F24</f>
        <v>648247.65</v>
      </c>
      <c r="G24" s="19" t="n">
        <f aca="false">'Data — Monthly'!G24</f>
        <v>102869.36</v>
      </c>
      <c r="H24" s="19" t="n">
        <f aca="false">'Data — Monthly'!H24</f>
        <v>751117.01</v>
      </c>
      <c r="I24" s="19" t="n">
        <f aca="false">IF(D24=0,0,H24/D24)</f>
        <v>167.734928539527</v>
      </c>
    </row>
    <row r="25" customFormat="false" ht="15" hidden="false" customHeight="false" outlineLevel="0" collapsed="false">
      <c r="A25" s="16" t="n">
        <f aca="false">'Data — Monthly'!A25</f>
        <v>2017</v>
      </c>
      <c r="B25" s="16" t="n">
        <f aca="false">'Data — Monthly'!B25</f>
        <v>11</v>
      </c>
      <c r="C25" s="16" t="str">
        <f aca="false">'Data — Monthly'!C25</f>
        <v>Nov</v>
      </c>
      <c r="D25" s="16" t="n">
        <f aca="false">'Data — Monthly'!D25</f>
        <v>7289</v>
      </c>
      <c r="E25" s="16" t="n">
        <f aca="false">'Data — Monthly'!E25</f>
        <v>8475</v>
      </c>
      <c r="F25" s="17" t="n">
        <f aca="false">'Data — Monthly'!F25</f>
        <v>987765.37</v>
      </c>
      <c r="G25" s="17" t="n">
        <f aca="false">'Data — Monthly'!G25</f>
        <v>165598.83</v>
      </c>
      <c r="H25" s="17" t="n">
        <f aca="false">'Data — Monthly'!H25</f>
        <v>1153364.2</v>
      </c>
      <c r="I25" s="17" t="n">
        <f aca="false">IF(D25=0,0,H25/D25)</f>
        <v>158.233529976677</v>
      </c>
    </row>
    <row r="26" customFormat="false" ht="15" hidden="false" customHeight="false" outlineLevel="0" collapsed="false">
      <c r="A26" s="18" t="n">
        <f aca="false">'Data — Monthly'!A26</f>
        <v>2017</v>
      </c>
      <c r="B26" s="18" t="n">
        <f aca="false">'Data — Monthly'!B26</f>
        <v>12</v>
      </c>
      <c r="C26" s="18" t="str">
        <f aca="false">'Data — Monthly'!C26</f>
        <v>Dec</v>
      </c>
      <c r="D26" s="18" t="n">
        <f aca="false">'Data — Monthly'!D26</f>
        <v>5513</v>
      </c>
      <c r="E26" s="18" t="n">
        <f aca="false">'Data — Monthly'!E26</f>
        <v>6187</v>
      </c>
      <c r="F26" s="19" t="n">
        <f aca="false">'Data — Monthly'!F26</f>
        <v>726033.19</v>
      </c>
      <c r="G26" s="19" t="n">
        <f aca="false">'Data — Monthly'!G26</f>
        <v>117045.1</v>
      </c>
      <c r="H26" s="19" t="n">
        <f aca="false">'Data — Monthly'!H26</f>
        <v>843078.29</v>
      </c>
      <c r="I26" s="19" t="n">
        <f aca="false">IF(D26=0,0,H26/D26)</f>
        <v>152.92550154181</v>
      </c>
    </row>
    <row r="27" customFormat="false" ht="15" hidden="false" customHeight="false" outlineLevel="0" collapsed="false">
      <c r="A27" s="16" t="n">
        <f aca="false">'Data — Monthly'!A27</f>
        <v>2018</v>
      </c>
      <c r="B27" s="16" t="n">
        <f aca="false">'Data — Monthly'!B27</f>
        <v>1</v>
      </c>
      <c r="C27" s="16" t="str">
        <f aca="false">'Data — Monthly'!C27</f>
        <v>Jan</v>
      </c>
      <c r="D27" s="16" t="n">
        <f aca="false">'Data — Monthly'!D27</f>
        <v>7069</v>
      </c>
      <c r="E27" s="16" t="n">
        <f aca="false">'Data — Monthly'!E27</f>
        <v>8037</v>
      </c>
      <c r="F27" s="17" t="n">
        <f aca="false">'Data — Monthly'!F27</f>
        <v>924645</v>
      </c>
      <c r="G27" s="17" t="n">
        <f aca="false">'Data — Monthly'!G27</f>
        <v>153242.46</v>
      </c>
      <c r="H27" s="17" t="n">
        <f aca="false">'Data — Monthly'!H27</f>
        <v>1077887.46</v>
      </c>
      <c r="I27" s="17" t="n">
        <f aca="false">IF(D27=0,0,H27/D27)</f>
        <v>152.480896873674</v>
      </c>
    </row>
    <row r="28" customFormat="false" ht="15" hidden="false" customHeight="false" outlineLevel="0" collapsed="false">
      <c r="A28" s="18" t="n">
        <f aca="false">'Data — Monthly'!A28</f>
        <v>2018</v>
      </c>
      <c r="B28" s="18" t="n">
        <f aca="false">'Data — Monthly'!B28</f>
        <v>2</v>
      </c>
      <c r="C28" s="18" t="str">
        <f aca="false">'Data — Monthly'!C28</f>
        <v>Feb</v>
      </c>
      <c r="D28" s="18" t="n">
        <f aca="false">'Data — Monthly'!D28</f>
        <v>6555</v>
      </c>
      <c r="E28" s="18" t="n">
        <f aca="false">'Data — Monthly'!E28</f>
        <v>7518</v>
      </c>
      <c r="F28" s="19" t="n">
        <f aca="false">'Data — Monthly'!F28</f>
        <v>826437.13</v>
      </c>
      <c r="G28" s="19" t="n">
        <f aca="false">'Data — Monthly'!G28</f>
        <v>139731.28</v>
      </c>
      <c r="H28" s="19" t="n">
        <f aca="false">'Data — Monthly'!H28</f>
        <v>966168.41</v>
      </c>
      <c r="I28" s="19" t="n">
        <f aca="false">IF(D28=0,0,H28/D28)</f>
        <v>147.394112890923</v>
      </c>
    </row>
    <row r="29" customFormat="false" ht="15" hidden="false" customHeight="false" outlineLevel="0" collapsed="false">
      <c r="A29" s="16" t="n">
        <f aca="false">'Data — Monthly'!A29</f>
        <v>2018</v>
      </c>
      <c r="B29" s="16" t="n">
        <f aca="false">'Data — Monthly'!B29</f>
        <v>3</v>
      </c>
      <c r="C29" s="16" t="str">
        <f aca="false">'Data — Monthly'!C29</f>
        <v>Mar</v>
      </c>
      <c r="D29" s="16" t="n">
        <f aca="false">'Data — Monthly'!D29</f>
        <v>7003</v>
      </c>
      <c r="E29" s="16" t="n">
        <f aca="false">'Data — Monthly'!E29</f>
        <v>8017</v>
      </c>
      <c r="F29" s="17" t="n">
        <f aca="false">'Data — Monthly'!F29</f>
        <v>953356.25</v>
      </c>
      <c r="G29" s="17" t="n">
        <f aca="false">'Data — Monthly'!G29</f>
        <v>167241.99</v>
      </c>
      <c r="H29" s="17" t="n">
        <f aca="false">'Data — Monthly'!H29</f>
        <v>1120598.24</v>
      </c>
      <c r="I29" s="17" t="n">
        <f aca="false">IF(D29=0,0,H29/D29)</f>
        <v>160.016884192489</v>
      </c>
    </row>
    <row r="30" customFormat="false" ht="15" hidden="false" customHeight="false" outlineLevel="0" collapsed="false">
      <c r="A30" s="18" t="n">
        <f aca="false">'Data — Monthly'!A30</f>
        <v>2018</v>
      </c>
      <c r="B30" s="18" t="n">
        <f aca="false">'Data — Monthly'!B30</f>
        <v>4</v>
      </c>
      <c r="C30" s="18" t="str">
        <f aca="false">'Data — Monthly'!C30</f>
        <v>Apr</v>
      </c>
      <c r="D30" s="18" t="n">
        <f aca="false">'Data — Monthly'!D30</f>
        <v>6798</v>
      </c>
      <c r="E30" s="18" t="n">
        <f aca="false">'Data — Monthly'!E30</f>
        <v>7827</v>
      </c>
      <c r="F30" s="19" t="n">
        <f aca="false">'Data — Monthly'!F30</f>
        <v>973534.09</v>
      </c>
      <c r="G30" s="19" t="n">
        <f aca="false">'Data — Monthly'!G30</f>
        <v>159344.84</v>
      </c>
      <c r="H30" s="19" t="n">
        <f aca="false">'Data — Monthly'!H30</f>
        <v>1132878.93</v>
      </c>
      <c r="I30" s="19" t="n">
        <f aca="false">IF(D30=0,0,H30/D30)</f>
        <v>166.64885701677</v>
      </c>
    </row>
    <row r="31" customFormat="false" ht="15" hidden="false" customHeight="false" outlineLevel="0" collapsed="false">
      <c r="A31" s="16" t="n">
        <f aca="false">'Data — Monthly'!A31</f>
        <v>2018</v>
      </c>
      <c r="B31" s="16" t="n">
        <f aca="false">'Data — Monthly'!B31</f>
        <v>5</v>
      </c>
      <c r="C31" s="16" t="str">
        <f aca="false">'Data — Monthly'!C31</f>
        <v>May</v>
      </c>
      <c r="D31" s="16" t="n">
        <f aca="false">'Data — Monthly'!D31</f>
        <v>6749</v>
      </c>
      <c r="E31" s="16" t="n">
        <f aca="false">'Data — Monthly'!E31</f>
        <v>7810</v>
      </c>
      <c r="F31" s="17" t="n">
        <f aca="false">'Data — Monthly'!F31</f>
        <v>977544.69</v>
      </c>
      <c r="G31" s="17" t="n">
        <f aca="false">'Data — Monthly'!G31</f>
        <v>151229.83</v>
      </c>
      <c r="H31" s="17" t="n">
        <f aca="false">'Data — Monthly'!H31</f>
        <v>1128774.52</v>
      </c>
      <c r="I31" s="17" t="n">
        <f aca="false">IF(D31=0,0,H31/D31)</f>
        <v>167.250632686324</v>
      </c>
    </row>
    <row r="32" customFormat="false" ht="15" hidden="false" customHeight="false" outlineLevel="0" collapsed="false">
      <c r="A32" s="18" t="n">
        <f aca="false">'Data — Monthly'!A32</f>
        <v>2018</v>
      </c>
      <c r="B32" s="18" t="n">
        <f aca="false">'Data — Monthly'!B32</f>
        <v>6</v>
      </c>
      <c r="C32" s="18" t="str">
        <f aca="false">'Data — Monthly'!C32</f>
        <v>Jun</v>
      </c>
      <c r="D32" s="18" t="n">
        <f aca="false">'Data — Monthly'!D32</f>
        <v>6099</v>
      </c>
      <c r="E32" s="18" t="n">
        <f aca="false">'Data — Monthly'!E32</f>
        <v>7010</v>
      </c>
      <c r="F32" s="19" t="n">
        <f aca="false">'Data — Monthly'!F32</f>
        <v>856077.86</v>
      </c>
      <c r="G32" s="19" t="n">
        <f aca="false">'Data — Monthly'!G32</f>
        <v>155900.43</v>
      </c>
      <c r="H32" s="19" t="n">
        <f aca="false">'Data — Monthly'!H32</f>
        <v>1011978.29</v>
      </c>
      <c r="I32" s="19" t="n">
        <f aca="false">IF(D32=0,0,H32/D32)</f>
        <v>165.925281193638</v>
      </c>
    </row>
    <row r="33" customFormat="false" ht="15" hidden="false" customHeight="false" outlineLevel="0" collapsed="false">
      <c r="A33" s="16" t="n">
        <f aca="false">'Data — Monthly'!A33</f>
        <v>2018</v>
      </c>
      <c r="B33" s="16" t="n">
        <f aca="false">'Data — Monthly'!B33</f>
        <v>7</v>
      </c>
      <c r="C33" s="16" t="str">
        <f aca="false">'Data — Monthly'!C33</f>
        <v>Jul</v>
      </c>
      <c r="D33" s="16" t="n">
        <f aca="false">'Data — Monthly'!D33</f>
        <v>6159</v>
      </c>
      <c r="E33" s="16" t="n">
        <f aca="false">'Data — Monthly'!E33</f>
        <v>6963</v>
      </c>
      <c r="F33" s="17" t="n">
        <f aca="false">'Data — Monthly'!F33</f>
        <v>867953.46</v>
      </c>
      <c r="G33" s="17" t="n">
        <f aca="false">'Data — Monthly'!G33</f>
        <v>159853.82</v>
      </c>
      <c r="H33" s="17" t="n">
        <f aca="false">'Data — Monthly'!H33</f>
        <v>1027807.28</v>
      </c>
      <c r="I33" s="17" t="n">
        <f aca="false">IF(D33=0,0,H33/D33)</f>
        <v>166.878921902906</v>
      </c>
    </row>
    <row r="34" customFormat="false" ht="15" hidden="false" customHeight="false" outlineLevel="0" collapsed="false">
      <c r="A34" s="18" t="n">
        <f aca="false">'Data — Monthly'!A34</f>
        <v>2018</v>
      </c>
      <c r="B34" s="18" t="n">
        <f aca="false">'Data — Monthly'!B34</f>
        <v>8</v>
      </c>
      <c r="C34" s="18" t="str">
        <f aca="false">'Data — Monthly'!C34</f>
        <v>Aug</v>
      </c>
      <c r="D34" s="18" t="n">
        <f aca="false">'Data — Monthly'!D34</f>
        <v>6351</v>
      </c>
      <c r="E34" s="18" t="n">
        <f aca="false">'Data — Monthly'!E34</f>
        <v>7142</v>
      </c>
      <c r="F34" s="19" t="n">
        <f aca="false">'Data — Monthly'!F34</f>
        <v>838576.64</v>
      </c>
      <c r="G34" s="19" t="n">
        <f aca="false">'Data — Monthly'!G34</f>
        <v>146915</v>
      </c>
      <c r="H34" s="19" t="n">
        <f aca="false">'Data — Monthly'!H34</f>
        <v>985491.64</v>
      </c>
      <c r="I34" s="19" t="n">
        <f aca="false">IF(D34=0,0,H34/D34)</f>
        <v>155.171097464966</v>
      </c>
    </row>
    <row r="35" customFormat="false" ht="15" hidden="false" customHeight="false" outlineLevel="0" collapsed="false">
      <c r="A35" s="16" t="n">
        <f aca="false">'Data — Monthly'!A35</f>
        <v>2018</v>
      </c>
      <c r="B35" s="16" t="n">
        <f aca="false">'Data — Monthly'!B35</f>
        <v>9</v>
      </c>
      <c r="C35" s="16" t="str">
        <f aca="false">'Data — Monthly'!C35</f>
        <v>Sep</v>
      </c>
      <c r="D35" s="16" t="n">
        <f aca="false">'Data — Monthly'!D35</f>
        <v>0</v>
      </c>
      <c r="E35" s="16" t="n">
        <f aca="false">'Data — Monthly'!E35</f>
        <v>0</v>
      </c>
      <c r="F35" s="17" t="n">
        <f aca="false">'Data — Monthly'!F35</f>
        <v>0</v>
      </c>
      <c r="G35" s="17" t="n">
        <f aca="false">'Data — Monthly'!G35</f>
        <v>0</v>
      </c>
      <c r="H35" s="17" t="n">
        <f aca="false">'Data — Monthly'!H35</f>
        <v>0</v>
      </c>
      <c r="I35" s="17" t="n">
        <f aca="false">IF(D35=0,0,H35/D35)</f>
        <v>0</v>
      </c>
    </row>
    <row r="36" customFormat="false" ht="15" hidden="false" customHeight="false" outlineLevel="0" collapsed="false">
      <c r="A36" s="18" t="n">
        <f aca="false">'Data — Monthly'!A36</f>
        <v>2018</v>
      </c>
      <c r="B36" s="18" t="n">
        <f aca="false">'Data — Monthly'!B36</f>
        <v>10</v>
      </c>
      <c r="C36" s="18" t="str">
        <f aca="false">'Data — Monthly'!C36</f>
        <v>Oct</v>
      </c>
      <c r="D36" s="18" t="n">
        <f aca="false">'Data — Monthly'!D36</f>
        <v>0</v>
      </c>
      <c r="E36" s="18" t="n">
        <f aca="false">'Data — Monthly'!E36</f>
        <v>0</v>
      </c>
      <c r="F36" s="19" t="n">
        <f aca="false">'Data — Monthly'!F36</f>
        <v>0</v>
      </c>
      <c r="G36" s="19" t="n">
        <f aca="false">'Data — Monthly'!G36</f>
        <v>0</v>
      </c>
      <c r="H36" s="19" t="n">
        <f aca="false">'Data — Monthly'!H36</f>
        <v>0</v>
      </c>
      <c r="I36" s="19" t="n">
        <f aca="false">IF(D36=0,0,H36/D36)</f>
        <v>0</v>
      </c>
    </row>
    <row r="37" customFormat="false" ht="15" hidden="false" customHeight="false" outlineLevel="0" collapsed="false">
      <c r="A37" s="16" t="n">
        <f aca="false">'Data — Monthly'!A37</f>
        <v>2018</v>
      </c>
      <c r="B37" s="16" t="n">
        <f aca="false">'Data — Monthly'!B37</f>
        <v>11</v>
      </c>
      <c r="C37" s="16" t="str">
        <f aca="false">'Data — Monthly'!C37</f>
        <v>Nov</v>
      </c>
      <c r="D37" s="16" t="n">
        <f aca="false">'Data — Monthly'!D37</f>
        <v>0</v>
      </c>
      <c r="E37" s="16" t="n">
        <f aca="false">'Data — Monthly'!E37</f>
        <v>0</v>
      </c>
      <c r="F37" s="17" t="n">
        <f aca="false">'Data — Monthly'!F37</f>
        <v>0</v>
      </c>
      <c r="G37" s="17" t="n">
        <f aca="false">'Data — Monthly'!G37</f>
        <v>0</v>
      </c>
      <c r="H37" s="17" t="n">
        <f aca="false">'Data — Monthly'!H37</f>
        <v>0</v>
      </c>
      <c r="I37" s="17" t="n">
        <f aca="false">IF(D37=0,0,H37/D37)</f>
        <v>0</v>
      </c>
    </row>
    <row r="38" customFormat="false" ht="15" hidden="false" customHeight="false" outlineLevel="0" collapsed="false">
      <c r="A38" s="18" t="n">
        <f aca="false">'Data — Monthly'!A38</f>
        <v>2018</v>
      </c>
      <c r="B38" s="18" t="n">
        <f aca="false">'Data — Monthly'!B38</f>
        <v>12</v>
      </c>
      <c r="C38" s="18" t="str">
        <f aca="false">'Data — Monthly'!C38</f>
        <v>Dec</v>
      </c>
      <c r="D38" s="18" t="n">
        <f aca="false">'Data — Monthly'!D38</f>
        <v>0</v>
      </c>
      <c r="E38" s="18" t="n">
        <f aca="false">'Data — Monthly'!E38</f>
        <v>0</v>
      </c>
      <c r="F38" s="19" t="n">
        <f aca="false">'Data — Monthly'!F38</f>
        <v>0</v>
      </c>
      <c r="G38" s="19" t="n">
        <f aca="false">'Data — Monthly'!G38</f>
        <v>0</v>
      </c>
      <c r="H38" s="19" t="n">
        <f aca="false">'Data — Monthly'!H38</f>
        <v>0</v>
      </c>
      <c r="I38" s="19" t="n">
        <f aca="false">IF(D38=0,0,H38/D38)</f>
        <v>0</v>
      </c>
    </row>
    <row r="39" customFormat="false" ht="15" hidden="false" customHeight="false" outlineLevel="0" collapsed="false">
      <c r="A39" s="6" t="s">
        <v>19</v>
      </c>
      <c r="B39" s="6" t="s">
        <v>20</v>
      </c>
      <c r="C39" s="6" t="s">
        <v>20</v>
      </c>
      <c r="D39" s="6" t="n">
        <f aca="false">SUM(D3:D38)</f>
        <v>96478</v>
      </c>
      <c r="E39" s="6" t="n">
        <f aca="false">SUM(E3:E38)</f>
        <v>110197</v>
      </c>
      <c r="F39" s="15" t="n">
        <f aca="false">SUM(F3:F38)</f>
        <v>13221498.11</v>
      </c>
      <c r="G39" s="15" t="n">
        <f aca="false">SUM(G3:G38)</f>
        <v>2198275.64</v>
      </c>
      <c r="H39" s="15" t="n">
        <f aca="false">SUM(H3:H38)</f>
        <v>15419773.75</v>
      </c>
      <c r="I39" s="15" t="n">
        <f aca="false">IF(D39=0,0,H39/D39)</f>
        <v>159.826838761168</v>
      </c>
    </row>
    <row r="41" customFormat="false" ht="15" hidden="false" customHeight="true" outlineLevel="0" collapsed="false">
      <c r="A41" s="3" t="s">
        <v>200</v>
      </c>
      <c r="B41" s="3"/>
      <c r="C41" s="3"/>
      <c r="D41" s="3"/>
      <c r="E41" s="3"/>
      <c r="F41" s="3"/>
      <c r="G41" s="3"/>
      <c r="H41" s="3"/>
      <c r="I41" s="3"/>
    </row>
    <row r="42" customFormat="false" ht="35.05" hidden="false" customHeight="false" outlineLevel="0" collapsed="false">
      <c r="A42" s="6" t="s">
        <v>8</v>
      </c>
      <c r="B42" s="6" t="s">
        <v>194</v>
      </c>
      <c r="C42" s="6" t="s">
        <v>198</v>
      </c>
      <c r="D42" s="6" t="s">
        <v>201</v>
      </c>
      <c r="E42" s="6" t="s">
        <v>202</v>
      </c>
    </row>
    <row r="43" customFormat="false" ht="15" hidden="false" customHeight="false" outlineLevel="0" collapsed="false">
      <c r="A43" s="16" t="n">
        <v>2016</v>
      </c>
      <c r="B43" s="16" t="n">
        <f aca="false">SUMIF(A3:A38,2016,D3:D38)</f>
        <v>267</v>
      </c>
      <c r="C43" s="17" t="n">
        <f aca="false">SUMIF(A3:A38,2016,H3:H38)</f>
        <v>46653.74</v>
      </c>
      <c r="D43" s="16" t="s">
        <v>20</v>
      </c>
      <c r="E43" s="16" t="s">
        <v>20</v>
      </c>
    </row>
    <row r="44" customFormat="false" ht="15" hidden="false" customHeight="false" outlineLevel="0" collapsed="false">
      <c r="A44" s="18" t="n">
        <v>2017</v>
      </c>
      <c r="B44" s="18" t="n">
        <f aca="false">SUMIF(A3:A38,2017,D3:D38)</f>
        <v>43428</v>
      </c>
      <c r="C44" s="19" t="n">
        <f aca="false">SUMIF(A3:A38,2017,H3:H38)</f>
        <v>6921535.24</v>
      </c>
      <c r="D44" s="20" t="n">
        <f aca="false">IF(B43=0,0,(B44-B43)/B43)</f>
        <v>161.651685393258</v>
      </c>
      <c r="E44" s="20" t="n">
        <f aca="false">IF(C43=0,0,(C44-C43)/C43)</f>
        <v>147.359707924809</v>
      </c>
    </row>
    <row r="45" customFormat="false" ht="15" hidden="false" customHeight="false" outlineLevel="0" collapsed="false">
      <c r="A45" s="16" t="n">
        <v>2018</v>
      </c>
      <c r="B45" s="16" t="n">
        <f aca="false">SUMIF(A3:A38,2018,D3:D38)</f>
        <v>52783</v>
      </c>
      <c r="C45" s="17" t="n">
        <f aca="false">SUMIF(A3:A38,2018,H3:H38)</f>
        <v>8451584.77</v>
      </c>
      <c r="D45" s="21" t="n">
        <f aca="false">IF(B44=0,0,(B45-B44)/B44)</f>
        <v>0.215414018605508</v>
      </c>
      <c r="E45" s="21" t="n">
        <f aca="false">IF(C44=0,0,(C45-C44)/C44)</f>
        <v>0.221056380838422</v>
      </c>
    </row>
  </sheetData>
  <mergeCells count="2">
    <mergeCell ref="A1:I1"/>
    <mergeCell ref="A41:I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28"/>
    <col collapsed="false" customWidth="true" hidden="false" outlineLevel="0" max="5" min="4" style="0" width="12"/>
    <col collapsed="false" customWidth="true" hidden="false" outlineLevel="0" max="6" min="6" style="0" width="18"/>
    <col collapsed="false" customWidth="true" hidden="false" outlineLevel="0" max="7" min="7" style="0" width="20"/>
    <col collapsed="false" customWidth="true" hidden="false" outlineLevel="0" max="8" min="8" style="0" width="18"/>
  </cols>
  <sheetData>
    <row r="1" customFormat="false" ht="27.75" hidden="false" customHeight="true" outlineLevel="0" collapsed="false">
      <c r="A1" s="26" t="s">
        <v>203</v>
      </c>
      <c r="B1" s="26"/>
      <c r="C1" s="26"/>
      <c r="D1" s="26"/>
      <c r="E1" s="26"/>
      <c r="F1" s="26"/>
      <c r="G1" s="26"/>
      <c r="H1" s="26"/>
    </row>
    <row r="2" customFormat="false" ht="15" hidden="false" customHeight="false" outlineLevel="0" collapsed="false">
      <c r="A2" s="6" t="s">
        <v>15</v>
      </c>
      <c r="B2" s="6" t="s">
        <v>45</v>
      </c>
      <c r="C2" s="6" t="s">
        <v>46</v>
      </c>
      <c r="D2" s="6" t="s">
        <v>10</v>
      </c>
      <c r="E2" s="6" t="s">
        <v>195</v>
      </c>
      <c r="F2" s="6" t="s">
        <v>17</v>
      </c>
      <c r="G2" s="6" t="s">
        <v>47</v>
      </c>
      <c r="H2" s="6" t="s">
        <v>204</v>
      </c>
    </row>
    <row r="3" customFormat="false" ht="15" hidden="false" customHeight="false" outlineLevel="0" collapsed="false">
      <c r="A3" s="16" t="n">
        <f aca="false">'Data — Category'!A3</f>
        <v>1</v>
      </c>
      <c r="B3" s="24" t="str">
        <f aca="false">'Data — Category'!B3</f>
        <v>Health Beauty</v>
      </c>
      <c r="C3" s="16" t="str">
        <f aca="false">'Data — Category'!C3</f>
        <v>beleza_saude</v>
      </c>
      <c r="D3" s="16" t="n">
        <f aca="false">'Data — Category'!D3</f>
        <v>8647</v>
      </c>
      <c r="E3" s="16" t="n">
        <f aca="false">'Data — Category'!E3</f>
        <v>9465</v>
      </c>
      <c r="F3" s="17" t="n">
        <f aca="false">'Data — Category'!F3</f>
        <v>1412089.53</v>
      </c>
      <c r="G3" s="17" t="n">
        <f aca="false">IF(E3=0,0,F3/E3)</f>
        <v>149.190652931854</v>
      </c>
      <c r="H3" s="21" t="n">
        <f aca="false">IF(F$76=0,0,F3/F$76)</f>
        <v>0.0915765401551369</v>
      </c>
    </row>
    <row r="4" customFormat="false" ht="15" hidden="false" customHeight="false" outlineLevel="0" collapsed="false">
      <c r="A4" s="18" t="n">
        <f aca="false">'Data — Category'!A4</f>
        <v>2</v>
      </c>
      <c r="B4" s="25" t="str">
        <f aca="false">'Data — Category'!B4</f>
        <v>Watches Gifts</v>
      </c>
      <c r="C4" s="18" t="str">
        <f aca="false">'Data — Category'!C4</f>
        <v>relogios_presentes</v>
      </c>
      <c r="D4" s="18" t="n">
        <f aca="false">'Data — Category'!D4</f>
        <v>5495</v>
      </c>
      <c r="E4" s="18" t="n">
        <f aca="false">'Data — Category'!E4</f>
        <v>5859</v>
      </c>
      <c r="F4" s="19" t="n">
        <f aca="false">'Data — Category'!F4</f>
        <v>1264333.12</v>
      </c>
      <c r="G4" s="19" t="n">
        <f aca="false">IF(E4=0,0,F4/E4)</f>
        <v>215.793329919782</v>
      </c>
      <c r="H4" s="20" t="n">
        <f aca="false">IF(F$76=0,0,F4/F$76)</f>
        <v>0.0819942718031126</v>
      </c>
    </row>
    <row r="5" customFormat="false" ht="15" hidden="false" customHeight="false" outlineLevel="0" collapsed="false">
      <c r="A5" s="16" t="n">
        <f aca="false">'Data — Category'!A5</f>
        <v>3</v>
      </c>
      <c r="B5" s="24" t="str">
        <f aca="false">'Data — Category'!B5</f>
        <v>Bed Bath Table</v>
      </c>
      <c r="C5" s="16" t="str">
        <f aca="false">'Data — Category'!C5</f>
        <v>cama_mesa_banho</v>
      </c>
      <c r="D5" s="16" t="n">
        <f aca="false">'Data — Category'!D5</f>
        <v>9272</v>
      </c>
      <c r="E5" s="16" t="n">
        <f aca="false">'Data — Category'!E5</f>
        <v>10953</v>
      </c>
      <c r="F5" s="17" t="n">
        <f aca="false">'Data — Category'!F5</f>
        <v>1225209.26</v>
      </c>
      <c r="G5" s="17" t="n">
        <f aca="false">IF(E5=0,0,F5/E5)</f>
        <v>111.860609878572</v>
      </c>
      <c r="H5" s="21" t="n">
        <f aca="false">IF(F$76=0,0,F5/F$76)</f>
        <v>0.0794570192704676</v>
      </c>
    </row>
    <row r="6" customFormat="false" ht="15" hidden="false" customHeight="false" outlineLevel="0" collapsed="false">
      <c r="A6" s="18" t="n">
        <f aca="false">'Data — Category'!A6</f>
        <v>4</v>
      </c>
      <c r="B6" s="25" t="str">
        <f aca="false">'Data — Category'!B6</f>
        <v>Sports Leisure</v>
      </c>
      <c r="C6" s="18" t="str">
        <f aca="false">'Data — Category'!C6</f>
        <v>esporte_lazer</v>
      </c>
      <c r="D6" s="18" t="n">
        <f aca="false">'Data — Category'!D6</f>
        <v>7530</v>
      </c>
      <c r="E6" s="18" t="n">
        <f aca="false">'Data — Category'!E6</f>
        <v>8431</v>
      </c>
      <c r="F6" s="19" t="n">
        <f aca="false">'Data — Category'!F6</f>
        <v>1118256.91</v>
      </c>
      <c r="G6" s="19" t="n">
        <f aca="false">IF(E6=0,0,F6/E6)</f>
        <v>132.636331396038</v>
      </c>
      <c r="H6" s="20" t="n">
        <f aca="false">IF(F$76=0,0,F6/F$76)</f>
        <v>0.0725209674363737</v>
      </c>
    </row>
    <row r="7" customFormat="false" ht="15" hidden="false" customHeight="false" outlineLevel="0" collapsed="false">
      <c r="A7" s="16" t="n">
        <f aca="false">'Data — Category'!A7</f>
        <v>5</v>
      </c>
      <c r="B7" s="24" t="str">
        <f aca="false">'Data — Category'!B7</f>
        <v>Computers Accessories</v>
      </c>
      <c r="C7" s="16" t="str">
        <f aca="false">'Data — Category'!C7</f>
        <v>informatica_acessorios</v>
      </c>
      <c r="D7" s="16" t="n">
        <f aca="false">'Data — Category'!D7</f>
        <v>6530</v>
      </c>
      <c r="E7" s="16" t="n">
        <f aca="false">'Data — Category'!E7</f>
        <v>7644</v>
      </c>
      <c r="F7" s="17" t="n">
        <f aca="false">'Data — Category'!F7</f>
        <v>1032723.77</v>
      </c>
      <c r="G7" s="17" t="n">
        <f aca="false">IF(E7=0,0,F7/E7)</f>
        <v>135.102534013605</v>
      </c>
      <c r="H7" s="21" t="n">
        <f aca="false">IF(F$76=0,0,F7/F$76)</f>
        <v>0.0669739898096754</v>
      </c>
    </row>
    <row r="8" customFormat="false" ht="15" hidden="false" customHeight="false" outlineLevel="0" collapsed="false">
      <c r="A8" s="18" t="n">
        <f aca="false">'Data — Category'!A8</f>
        <v>6</v>
      </c>
      <c r="B8" s="25" t="str">
        <f aca="false">'Data — Category'!B8</f>
        <v>Furniture Decor</v>
      </c>
      <c r="C8" s="18" t="str">
        <f aca="false">'Data — Category'!C8</f>
        <v>moveis_decoracao</v>
      </c>
      <c r="D8" s="18" t="n">
        <f aca="false">'Data — Category'!D8</f>
        <v>6307</v>
      </c>
      <c r="E8" s="18" t="n">
        <f aca="false">'Data — Category'!E8</f>
        <v>8160</v>
      </c>
      <c r="F8" s="19" t="n">
        <f aca="false">'Data — Category'!F8</f>
        <v>880329.92</v>
      </c>
      <c r="G8" s="19" t="n">
        <f aca="false">IF(E8=0,0,F8/E8)</f>
        <v>107.883568627451</v>
      </c>
      <c r="H8" s="20" t="n">
        <f aca="false">IF(F$76=0,0,F8/F$76)</f>
        <v>0.0570909751513053</v>
      </c>
    </row>
    <row r="9" customFormat="false" ht="15" hidden="false" customHeight="false" outlineLevel="0" collapsed="false">
      <c r="A9" s="16" t="n">
        <f aca="false">'Data — Category'!A9</f>
        <v>7</v>
      </c>
      <c r="B9" s="24" t="str">
        <f aca="false">'Data — Category'!B9</f>
        <v>Housewares</v>
      </c>
      <c r="C9" s="16" t="str">
        <f aca="false">'Data — Category'!C9</f>
        <v>utilidades_domesticas</v>
      </c>
      <c r="D9" s="16" t="n">
        <f aca="false">'Data — Category'!D9</f>
        <v>5743</v>
      </c>
      <c r="E9" s="16" t="n">
        <f aca="false">'Data — Category'!E9</f>
        <v>6795</v>
      </c>
      <c r="F9" s="17" t="n">
        <f aca="false">'Data — Category'!F9</f>
        <v>758392.25</v>
      </c>
      <c r="G9" s="17" t="n">
        <f aca="false">IF(E9=0,0,F9/E9)</f>
        <v>111.61033848418</v>
      </c>
      <c r="H9" s="21" t="n">
        <f aca="false">IF(F$76=0,0,F9/F$76)</f>
        <v>0.0491830984225693</v>
      </c>
    </row>
    <row r="10" customFormat="false" ht="15" hidden="false" customHeight="false" outlineLevel="0" collapsed="false">
      <c r="A10" s="18" t="n">
        <f aca="false">'Data — Category'!A10</f>
        <v>8</v>
      </c>
      <c r="B10" s="25" t="str">
        <f aca="false">'Data — Category'!B10</f>
        <v>Cool Stuff</v>
      </c>
      <c r="C10" s="18" t="str">
        <f aca="false">'Data — Category'!C10</f>
        <v>cool_stuff</v>
      </c>
      <c r="D10" s="18" t="n">
        <f aca="false">'Data — Category'!D10</f>
        <v>3559</v>
      </c>
      <c r="E10" s="18" t="n">
        <f aca="false">'Data — Category'!E10</f>
        <v>3718</v>
      </c>
      <c r="F10" s="19" t="n">
        <f aca="false">'Data — Category'!F10</f>
        <v>691680.89</v>
      </c>
      <c r="G10" s="19" t="n">
        <f aca="false">IF(E10=0,0,F10/E10)</f>
        <v>186.035742334589</v>
      </c>
      <c r="H10" s="20" t="n">
        <f aca="false">IF(F$76=0,0,F10/F$76)</f>
        <v>0.0448567470064209</v>
      </c>
    </row>
    <row r="11" customFormat="false" ht="15" hidden="false" customHeight="false" outlineLevel="0" collapsed="false">
      <c r="A11" s="16" t="n">
        <f aca="false">'Data — Category'!A11</f>
        <v>9</v>
      </c>
      <c r="B11" s="24" t="str">
        <f aca="false">'Data — Category'!B11</f>
        <v>Auto</v>
      </c>
      <c r="C11" s="16" t="str">
        <f aca="false">'Data — Category'!C11</f>
        <v>automotivo</v>
      </c>
      <c r="D11" s="16" t="n">
        <f aca="false">'Data — Category'!D11</f>
        <v>3810</v>
      </c>
      <c r="E11" s="16" t="n">
        <f aca="false">'Data — Category'!E11</f>
        <v>4140</v>
      </c>
      <c r="F11" s="17" t="n">
        <f aca="false">'Data — Category'!F11</f>
        <v>669454.75</v>
      </c>
      <c r="G11" s="17" t="n">
        <f aca="false">IF(E11=0,0,F11/E11)</f>
        <v>161.70404589372</v>
      </c>
      <c r="H11" s="21" t="n">
        <f aca="false">IF(F$76=0,0,F11/F$76)</f>
        <v>0.0434153419404095</v>
      </c>
    </row>
    <row r="12" customFormat="false" ht="15" hidden="false" customHeight="false" outlineLevel="0" collapsed="false">
      <c r="A12" s="18" t="n">
        <f aca="false">'Data — Category'!A12</f>
        <v>10</v>
      </c>
      <c r="B12" s="25" t="str">
        <f aca="false">'Data — Category'!B12</f>
        <v>Garden Tools</v>
      </c>
      <c r="C12" s="18" t="str">
        <f aca="false">'Data — Category'!C12</f>
        <v>ferramentas_jardim</v>
      </c>
      <c r="D12" s="18" t="n">
        <f aca="false">'Data — Category'!D12</f>
        <v>3448</v>
      </c>
      <c r="E12" s="18" t="n">
        <f aca="false">'Data — Category'!E12</f>
        <v>4268</v>
      </c>
      <c r="F12" s="19" t="n">
        <f aca="false">'Data — Category'!F12</f>
        <v>567145.68</v>
      </c>
      <c r="G12" s="19" t="n">
        <f aca="false">IF(E12=0,0,F12/E12)</f>
        <v>132.883242736645</v>
      </c>
      <c r="H12" s="20" t="n">
        <f aca="false">IF(F$76=0,0,F12/F$76)</f>
        <v>0.0367804151471418</v>
      </c>
    </row>
    <row r="13" customFormat="false" ht="15" hidden="false" customHeight="false" outlineLevel="0" collapsed="false">
      <c r="A13" s="16" t="n">
        <f aca="false">'Data — Category'!A13</f>
        <v>11</v>
      </c>
      <c r="B13" s="24" t="str">
        <f aca="false">'Data — Category'!B13</f>
        <v>Toys</v>
      </c>
      <c r="C13" s="16" t="str">
        <f aca="false">'Data — Category'!C13</f>
        <v>brinquedos</v>
      </c>
      <c r="D13" s="16" t="n">
        <f aca="false">'Data — Category'!D13</f>
        <v>3804</v>
      </c>
      <c r="E13" s="16" t="n">
        <f aca="false">'Data — Category'!E13</f>
        <v>4030</v>
      </c>
      <c r="F13" s="17" t="n">
        <f aca="false">'Data — Category'!F13</f>
        <v>547061.06</v>
      </c>
      <c r="G13" s="17" t="n">
        <f aca="false">IF(E13=0,0,F13/E13)</f>
        <v>135.747161290323</v>
      </c>
      <c r="H13" s="21" t="n">
        <f aca="false">IF(F$76=0,0,F13/F$76)</f>
        <v>0.0354778914963003</v>
      </c>
    </row>
    <row r="14" customFormat="false" ht="15" hidden="false" customHeight="false" outlineLevel="0" collapsed="false">
      <c r="A14" s="18" t="n">
        <f aca="false">'Data — Category'!A14</f>
        <v>12</v>
      </c>
      <c r="B14" s="25" t="str">
        <f aca="false">'Data — Category'!B14</f>
        <v>Baby</v>
      </c>
      <c r="C14" s="18" t="str">
        <f aca="false">'Data — Category'!C14</f>
        <v>bebes</v>
      </c>
      <c r="D14" s="18" t="n">
        <f aca="false">'Data — Category'!D14</f>
        <v>2809</v>
      </c>
      <c r="E14" s="18" t="n">
        <f aca="false">'Data — Category'!E14</f>
        <v>2982</v>
      </c>
      <c r="F14" s="19" t="n">
        <f aca="false">'Data — Category'!F14</f>
        <v>466727.65</v>
      </c>
      <c r="G14" s="19" t="n">
        <f aca="false">IF(E14=0,0,F14/E14)</f>
        <v>156.514973172368</v>
      </c>
      <c r="H14" s="20" t="n">
        <f aca="false">IF(F$76=0,0,F14/F$76)</f>
        <v>0.0302681256915329</v>
      </c>
    </row>
    <row r="15" customFormat="false" ht="15" hidden="false" customHeight="false" outlineLevel="0" collapsed="false">
      <c r="A15" s="16" t="n">
        <f aca="false">'Data — Category'!A15</f>
        <v>13</v>
      </c>
      <c r="B15" s="24" t="str">
        <f aca="false">'Data — Category'!B15</f>
        <v>Perfumery</v>
      </c>
      <c r="C15" s="16" t="str">
        <f aca="false">'Data — Category'!C15</f>
        <v>perfumaria</v>
      </c>
      <c r="D15" s="16" t="n">
        <f aca="false">'Data — Category'!D15</f>
        <v>3086</v>
      </c>
      <c r="E15" s="16" t="n">
        <f aca="false">'Data — Category'!E15</f>
        <v>3340</v>
      </c>
      <c r="F15" s="17" t="n">
        <f aca="false">'Data — Category'!F15</f>
        <v>443171.63</v>
      </c>
      <c r="G15" s="17" t="n">
        <f aca="false">IF(E15=0,0,F15/E15)</f>
        <v>132.686116766467</v>
      </c>
      <c r="H15" s="21" t="n">
        <f aca="false">IF(F$76=0,0,F15/F$76)</f>
        <v>0.02874047552092</v>
      </c>
    </row>
    <row r="16" customFormat="false" ht="15" hidden="false" customHeight="false" outlineLevel="0" collapsed="false">
      <c r="A16" s="18" t="n">
        <f aca="false">'Data — Category'!A16</f>
        <v>14</v>
      </c>
      <c r="B16" s="25" t="str">
        <f aca="false">'Data — Category'!B16</f>
        <v>Telephony</v>
      </c>
      <c r="C16" s="18" t="str">
        <f aca="false">'Data — Category'!C16</f>
        <v>telefonia</v>
      </c>
      <c r="D16" s="18" t="n">
        <f aca="false">'Data — Category'!D16</f>
        <v>4093</v>
      </c>
      <c r="E16" s="18" t="n">
        <f aca="false">'Data — Category'!E16</f>
        <v>4430</v>
      </c>
      <c r="F16" s="19" t="n">
        <f aca="false">'Data — Category'!F16</f>
        <v>379202.62</v>
      </c>
      <c r="G16" s="19" t="n">
        <f aca="false">IF(E16=0,0,F16/E16)</f>
        <v>85.5987855530474</v>
      </c>
      <c r="H16" s="20" t="n">
        <f aca="false">IF(F$76=0,0,F16/F$76)</f>
        <v>0.0245919704236906</v>
      </c>
    </row>
    <row r="17" customFormat="false" ht="15" hidden="false" customHeight="false" outlineLevel="0" collapsed="false">
      <c r="A17" s="16" t="n">
        <f aca="false">'Data — Category'!A17</f>
        <v>15</v>
      </c>
      <c r="B17" s="24" t="str">
        <f aca="false">'Data — Category'!B17</f>
        <v>Office Furniture</v>
      </c>
      <c r="C17" s="16" t="str">
        <f aca="false">'Data — Category'!C17</f>
        <v>moveis_escritorio</v>
      </c>
      <c r="D17" s="16" t="n">
        <f aca="false">'Data — Category'!D17</f>
        <v>1254</v>
      </c>
      <c r="E17" s="16" t="n">
        <f aca="false">'Data — Category'!E17</f>
        <v>1668</v>
      </c>
      <c r="F17" s="17" t="n">
        <f aca="false">'Data — Category'!F17</f>
        <v>335211.36</v>
      </c>
      <c r="G17" s="17" t="n">
        <f aca="false">IF(E17=0,0,F17/E17)</f>
        <v>200.966043165468</v>
      </c>
      <c r="H17" s="21" t="n">
        <f aca="false">IF(F$76=0,0,F17/F$76)</f>
        <v>0.0217390582660138</v>
      </c>
    </row>
    <row r="18" customFormat="false" ht="15" hidden="false" customHeight="false" outlineLevel="0" collapsed="false">
      <c r="A18" s="18" t="n">
        <f aca="false">'Data — Category'!A18</f>
        <v>16</v>
      </c>
      <c r="B18" s="25" t="str">
        <f aca="false">'Data — Category'!B18</f>
        <v>Stationery</v>
      </c>
      <c r="C18" s="18" t="str">
        <f aca="false">'Data — Category'!C18</f>
        <v>papelaria</v>
      </c>
      <c r="D18" s="18" t="n">
        <f aca="false">'Data — Category'!D18</f>
        <v>2264</v>
      </c>
      <c r="E18" s="18" t="n">
        <f aca="false">'Data — Category'!E18</f>
        <v>2466</v>
      </c>
      <c r="F18" s="19" t="n">
        <f aca="false">'Data — Category'!F18</f>
        <v>269575.05</v>
      </c>
      <c r="G18" s="19" t="n">
        <f aca="false">IF(E18=0,0,F18/E18)</f>
        <v>109.316727493917</v>
      </c>
      <c r="H18" s="20" t="n">
        <f aca="false">IF(F$76=0,0,F18/F$76)</f>
        <v>0.0174824257716492</v>
      </c>
    </row>
    <row r="19" customFormat="false" ht="15" hidden="false" customHeight="false" outlineLevel="0" collapsed="false">
      <c r="A19" s="16" t="n">
        <f aca="false">'Data — Category'!A19</f>
        <v>17</v>
      </c>
      <c r="B19" s="24" t="str">
        <f aca="false">'Data — Category'!B19</f>
        <v>Pet Shop</v>
      </c>
      <c r="C19" s="16" t="str">
        <f aca="false">'Data — Category'!C19</f>
        <v>pet_shop</v>
      </c>
      <c r="D19" s="16" t="n">
        <f aca="false">'Data — Category'!D19</f>
        <v>1688</v>
      </c>
      <c r="E19" s="16" t="n">
        <f aca="false">'Data — Category'!E19</f>
        <v>1924</v>
      </c>
      <c r="F19" s="17" t="n">
        <f aca="false">'Data — Category'!F19</f>
        <v>250614.2</v>
      </c>
      <c r="G19" s="17" t="n">
        <f aca="false">IF(E19=0,0,F19/E19)</f>
        <v>130.256860706861</v>
      </c>
      <c r="H19" s="21" t="n">
        <f aca="false">IF(F$76=0,0,F19/F$76)</f>
        <v>0.0162527806220244</v>
      </c>
    </row>
    <row r="20" customFormat="false" ht="15" hidden="false" customHeight="false" outlineLevel="0" collapsed="false">
      <c r="A20" s="18" t="n">
        <f aca="false">'Data — Category'!A20</f>
        <v>18</v>
      </c>
      <c r="B20" s="25" t="str">
        <f aca="false">'Data — Category'!B20</f>
        <v>Computers</v>
      </c>
      <c r="C20" s="18" t="str">
        <f aca="false">'Data — Category'!C20</f>
        <v>pcs</v>
      </c>
      <c r="D20" s="18" t="n">
        <f aca="false">'Data — Category'!D20</f>
        <v>177</v>
      </c>
      <c r="E20" s="18" t="n">
        <f aca="false">'Data — Category'!E20</f>
        <v>199</v>
      </c>
      <c r="F20" s="19" t="n">
        <f aca="false">'Data — Category'!F20</f>
        <v>228349.76</v>
      </c>
      <c r="G20" s="19" t="n">
        <f aca="false">IF(E20=0,0,F20/E20)</f>
        <v>1147.48623115578</v>
      </c>
      <c r="H20" s="20" t="n">
        <f aca="false">IF(F$76=0,0,F20/F$76)</f>
        <v>0.0148088917322798</v>
      </c>
    </row>
    <row r="21" customFormat="false" ht="23.85" hidden="false" customHeight="false" outlineLevel="0" collapsed="false">
      <c r="A21" s="16" t="n">
        <f aca="false">'Data — Category'!A21</f>
        <v>19</v>
      </c>
      <c r="B21" s="24" t="str">
        <f aca="false">'Data — Category'!B21</f>
        <v>Other</v>
      </c>
      <c r="C21" s="16" t="str">
        <f aca="false">'Data — Category'!C21</f>
        <v>portateis_cozinha_e_preparadores_de_alimentos</v>
      </c>
      <c r="D21" s="16" t="n">
        <f aca="false">'Data — Category'!D21</f>
        <v>1412</v>
      </c>
      <c r="E21" s="16" t="n">
        <f aca="false">'Data — Category'!E21</f>
        <v>1559</v>
      </c>
      <c r="F21" s="17" t="n">
        <f aca="false">'Data — Category'!F21</f>
        <v>203353.84</v>
      </c>
      <c r="G21" s="17" t="n">
        <f aca="false">IF(E21=0,0,F21/E21)</f>
        <v>130.438640153945</v>
      </c>
      <c r="H21" s="21" t="n">
        <f aca="false">IF(F$76=0,0,F21/F$76)</f>
        <v>0.0131878614626236</v>
      </c>
    </row>
    <row r="22" customFormat="false" ht="15" hidden="false" customHeight="false" outlineLevel="0" collapsed="false">
      <c r="A22" s="18" t="n">
        <f aca="false">'Data — Category'!A22</f>
        <v>20</v>
      </c>
      <c r="B22" s="25" t="str">
        <f aca="false">'Data — Category'!B22</f>
        <v>Musical Instruments</v>
      </c>
      <c r="C22" s="18" t="str">
        <f aca="false">'Data — Category'!C22</f>
        <v>instrumentos_musicais</v>
      </c>
      <c r="D22" s="18" t="n">
        <f aca="false">'Data — Category'!D22</f>
        <v>611</v>
      </c>
      <c r="E22" s="18" t="n">
        <f aca="false">'Data — Category'!E22</f>
        <v>651</v>
      </c>
      <c r="F22" s="19" t="n">
        <f aca="false">'Data — Category'!F22</f>
        <v>202187.12</v>
      </c>
      <c r="G22" s="19" t="n">
        <f aca="false">IF(E22=0,0,F22/E22)</f>
        <v>310.579293394777</v>
      </c>
      <c r="H22" s="20" t="n">
        <f aca="false">IF(F$76=0,0,F22/F$76)</f>
        <v>0.0131121975768289</v>
      </c>
    </row>
    <row r="23" customFormat="false" ht="15" hidden="false" customHeight="false" outlineLevel="0" collapsed="false">
      <c r="A23" s="16" t="n">
        <f aca="false">'Data — Category'!A23</f>
        <v>21</v>
      </c>
      <c r="B23" s="24" t="str">
        <f aca="false">'Data — Category'!B23</f>
        <v>Electronics</v>
      </c>
      <c r="C23" s="16" t="str">
        <f aca="false">'Data — Category'!C23</f>
        <v>eletronicos</v>
      </c>
      <c r="D23" s="16" t="n">
        <f aca="false">'Data — Category'!D23</f>
        <v>2517</v>
      </c>
      <c r="E23" s="16" t="n">
        <f aca="false">'Data — Category'!E23</f>
        <v>2729</v>
      </c>
      <c r="F23" s="17" t="n">
        <f aca="false">'Data — Category'!F23</f>
        <v>200723.09</v>
      </c>
      <c r="G23" s="17" t="n">
        <f aca="false">IF(E23=0,0,F23/E23)</f>
        <v>73.5518834737999</v>
      </c>
      <c r="H23" s="21" t="n">
        <f aca="false">IF(F$76=0,0,F23/F$76)</f>
        <v>0.0130172526039819</v>
      </c>
    </row>
    <row r="24" customFormat="false" ht="15" hidden="false" customHeight="false" outlineLevel="0" collapsed="false">
      <c r="A24" s="18" t="n">
        <f aca="false">'Data — Category'!A24</f>
        <v>22</v>
      </c>
      <c r="B24" s="25" t="str">
        <f aca="false">'Data — Category'!B24</f>
        <v>Small Appliances</v>
      </c>
      <c r="C24" s="18" t="str">
        <f aca="false">'Data — Category'!C24</f>
        <v>eletroportateis</v>
      </c>
      <c r="D24" s="18" t="n">
        <f aca="false">'Data — Category'!D24</f>
        <v>609</v>
      </c>
      <c r="E24" s="18" t="n">
        <f aca="false">'Data — Category'!E24</f>
        <v>658</v>
      </c>
      <c r="F24" s="19" t="n">
        <f aca="false">'Data — Category'!F24</f>
        <v>198108.47</v>
      </c>
      <c r="G24" s="19" t="n">
        <f aca="false">IF(E24=0,0,F24/E24)</f>
        <v>301.07670212766</v>
      </c>
      <c r="H24" s="20" t="n">
        <f aca="false">IF(F$76=0,0,F24/F$76)</f>
        <v>0.0128476898047872</v>
      </c>
    </row>
    <row r="25" customFormat="false" ht="15" hidden="false" customHeight="false" outlineLevel="0" collapsed="false">
      <c r="A25" s="16" t="n">
        <f aca="false">'Data — Category'!A25</f>
        <v>23</v>
      </c>
      <c r="B25" s="24" t="str">
        <f aca="false">'Data — Category'!B25</f>
        <v>Fashion Bags Accessories</v>
      </c>
      <c r="C25" s="16" t="str">
        <f aca="false">'Data — Category'!C25</f>
        <v>fashion_bolsas_e_acessorios</v>
      </c>
      <c r="D25" s="16" t="n">
        <f aca="false">'Data — Category'!D25</f>
        <v>1820</v>
      </c>
      <c r="E25" s="16" t="n">
        <f aca="false">'Data — Category'!E25</f>
        <v>1985</v>
      </c>
      <c r="F25" s="17" t="n">
        <f aca="false">'Data — Category'!F25</f>
        <v>179888.29</v>
      </c>
      <c r="G25" s="17" t="n">
        <f aca="false">IF(E25=0,0,F25/E25)</f>
        <v>90.6238236775819</v>
      </c>
      <c r="H25" s="21" t="n">
        <f aca="false">IF(F$76=0,0,F25/F$76)</f>
        <v>0.0116660784338681</v>
      </c>
    </row>
    <row r="26" customFormat="false" ht="15" hidden="false" customHeight="false" outlineLevel="0" collapsed="false">
      <c r="A26" s="18" t="n">
        <f aca="false">'Data — Category'!A26</f>
        <v>24</v>
      </c>
      <c r="B26" s="25" t="str">
        <f aca="false">'Data — Category'!B26</f>
        <v>Luggage Accessories</v>
      </c>
      <c r="C26" s="18" t="str">
        <f aca="false">'Data — Category'!C26</f>
        <v>malas_acessorios</v>
      </c>
      <c r="D26" s="18" t="n">
        <f aca="false">'Data — Category'!D26</f>
        <v>1019</v>
      </c>
      <c r="E26" s="18" t="n">
        <f aca="false">'Data — Category'!E26</f>
        <v>1077</v>
      </c>
      <c r="F26" s="19" t="n">
        <f aca="false">'Data — Category'!F26</f>
        <v>168778.12</v>
      </c>
      <c r="G26" s="19" t="n">
        <f aca="false">IF(E26=0,0,F26/E26)</f>
        <v>156.711346332405</v>
      </c>
      <c r="H26" s="20" t="n">
        <f aca="false">IF(F$76=0,0,F26/F$76)</f>
        <v>0.0109455639710667</v>
      </c>
    </row>
    <row r="27" customFormat="false" ht="15" hidden="false" customHeight="false" outlineLevel="0" collapsed="false">
      <c r="A27" s="16" t="n">
        <f aca="false">'Data — Category'!A27</f>
        <v>25</v>
      </c>
      <c r="B27" s="24" t="str">
        <f aca="false">'Data — Category'!B27</f>
        <v>Consoles Games</v>
      </c>
      <c r="C27" s="16" t="str">
        <f aca="false">'Data — Category'!C27</f>
        <v>consoles_games</v>
      </c>
      <c r="D27" s="16" t="n">
        <f aca="false">'Data — Category'!D27</f>
        <v>1018</v>
      </c>
      <c r="E27" s="16" t="n">
        <f aca="false">'Data — Category'!E27</f>
        <v>1089</v>
      </c>
      <c r="F27" s="17" t="n">
        <f aca="false">'Data — Category'!F27</f>
        <v>167097.73</v>
      </c>
      <c r="G27" s="17" t="n">
        <f aca="false">IF(E27=0,0,F27/E27)</f>
        <v>153.441441689624</v>
      </c>
      <c r="H27" s="21" t="n">
        <f aca="false">IF(F$76=0,0,F27/F$76)</f>
        <v>0.0108365876639403</v>
      </c>
    </row>
    <row r="28" customFormat="false" ht="23.85" hidden="false" customHeight="false" outlineLevel="0" collapsed="false">
      <c r="A28" s="18" t="n">
        <f aca="false">'Data — Category'!A28</f>
        <v>26</v>
      </c>
      <c r="B28" s="25" t="str">
        <f aca="false">'Data — Category'!B28</f>
        <v>Construction Tools Construction</v>
      </c>
      <c r="C28" s="18" t="str">
        <f aca="false">'Data — Category'!C28</f>
        <v>construcao_ferramentas_construcao</v>
      </c>
      <c r="D28" s="18" t="n">
        <f aca="false">'Data — Category'!D28</f>
        <v>736</v>
      </c>
      <c r="E28" s="18" t="n">
        <f aca="false">'Data — Category'!E28</f>
        <v>916</v>
      </c>
      <c r="F28" s="19" t="n">
        <f aca="false">'Data — Category'!F28</f>
        <v>162382.01</v>
      </c>
      <c r="G28" s="19" t="n">
        <f aca="false">IF(E28=0,0,F28/E28)</f>
        <v>177.272936681223</v>
      </c>
      <c r="H28" s="20" t="n">
        <f aca="false">IF(F$76=0,0,F28/F$76)</f>
        <v>0.0105307647591133</v>
      </c>
    </row>
    <row r="29" customFormat="false" ht="15" hidden="false" customHeight="false" outlineLevel="0" collapsed="false">
      <c r="A29" s="16" t="n">
        <f aca="false">'Data — Category'!A29</f>
        <v>27</v>
      </c>
      <c r="B29" s="24" t="str">
        <f aca="false">'Data — Category'!B29</f>
        <v>Home Appliances 2</v>
      </c>
      <c r="C29" s="16" t="str">
        <f aca="false">'Data — Category'!C29</f>
        <v>eletrodomesticos_2</v>
      </c>
      <c r="D29" s="16" t="n">
        <f aca="false">'Data — Category'!D29</f>
        <v>227</v>
      </c>
      <c r="E29" s="16" t="n">
        <f aca="false">'Data — Category'!E29</f>
        <v>231</v>
      </c>
      <c r="F29" s="17" t="n">
        <f aca="false">'Data — Category'!F29</f>
        <v>118208.52</v>
      </c>
      <c r="G29" s="17" t="n">
        <f aca="false">IF(E29=0,0,F29/E29)</f>
        <v>511.725194805195</v>
      </c>
      <c r="H29" s="21" t="n">
        <f aca="false">IF(F$76=0,0,F29/F$76)</f>
        <v>0.00766603465890672</v>
      </c>
    </row>
    <row r="30" customFormat="false" ht="15" hidden="false" customHeight="false" outlineLevel="0" collapsed="false">
      <c r="A30" s="18" t="n">
        <f aca="false">'Data — Category'!A30</f>
        <v>28</v>
      </c>
      <c r="B30" s="25" t="str">
        <f aca="false">'Data — Category'!B30</f>
        <v>Home Construction</v>
      </c>
      <c r="C30" s="18" t="str">
        <f aca="false">'Data — Category'!C30</f>
        <v>casa_construcao</v>
      </c>
      <c r="D30" s="18" t="n">
        <f aca="false">'Data — Category'!D30</f>
        <v>483</v>
      </c>
      <c r="E30" s="18" t="n">
        <f aca="false">'Data — Category'!E30</f>
        <v>596</v>
      </c>
      <c r="F30" s="19" t="n">
        <f aca="false">'Data — Category'!F30</f>
        <v>95022.37</v>
      </c>
      <c r="G30" s="19" t="n">
        <f aca="false">IF(E30=0,0,F30/E30)</f>
        <v>159.433506711409</v>
      </c>
      <c r="H30" s="20" t="n">
        <f aca="false">IF(F$76=0,0,F30/F$76)</f>
        <v>0.00616237122156218</v>
      </c>
    </row>
    <row r="31" customFormat="false" ht="15" hidden="false" customHeight="false" outlineLevel="0" collapsed="false">
      <c r="A31" s="16" t="n">
        <f aca="false">'Data — Category'!A31</f>
        <v>29</v>
      </c>
      <c r="B31" s="24" t="str">
        <f aca="false">'Data — Category'!B31</f>
        <v>Home Appliances</v>
      </c>
      <c r="C31" s="16" t="str">
        <f aca="false">'Data — Category'!C31</f>
        <v>eletrodomesticos</v>
      </c>
      <c r="D31" s="16" t="n">
        <f aca="false">'Data — Category'!D31</f>
        <v>747</v>
      </c>
      <c r="E31" s="16" t="n">
        <f aca="false">'Data — Category'!E31</f>
        <v>754</v>
      </c>
      <c r="F31" s="17" t="n">
        <f aca="false">'Data — Category'!F31</f>
        <v>93301.78</v>
      </c>
      <c r="G31" s="17" t="n">
        <f aca="false">IF(E31=0,0,F31/E31)</f>
        <v>123.742413793103</v>
      </c>
      <c r="H31" s="21" t="n">
        <f aca="false">IF(F$76=0,0,F31/F$76)</f>
        <v>0.00605078787229287</v>
      </c>
    </row>
    <row r="32" customFormat="false" ht="15" hidden="false" customHeight="false" outlineLevel="0" collapsed="false">
      <c r="A32" s="18" t="n">
        <f aca="false">'Data — Category'!A32</f>
        <v>30</v>
      </c>
      <c r="B32" s="25" t="str">
        <f aca="false">'Data — Category'!B32</f>
        <v>Furniture Living Room</v>
      </c>
      <c r="C32" s="18" t="str">
        <f aca="false">'Data — Category'!C32</f>
        <v>moveis_sala</v>
      </c>
      <c r="D32" s="18" t="n">
        <f aca="false">'Data — Category'!D32</f>
        <v>414</v>
      </c>
      <c r="E32" s="18" t="n">
        <f aca="false">'Data — Category'!E32</f>
        <v>495</v>
      </c>
      <c r="F32" s="19" t="n">
        <f aca="false">'Data — Category'!F32</f>
        <v>85045.07</v>
      </c>
      <c r="G32" s="19" t="n">
        <f aca="false">IF(E32=0,0,F32/E32)</f>
        <v>171.808222222222</v>
      </c>
      <c r="H32" s="20" t="n">
        <f aca="false">IF(F$76=0,0,F32/F$76)</f>
        <v>0.00551532541130832</v>
      </c>
    </row>
    <row r="33" customFormat="false" ht="15" hidden="false" customHeight="false" outlineLevel="0" collapsed="false">
      <c r="A33" s="16" t="n">
        <f aca="false">'Data — Category'!A33</f>
        <v>31</v>
      </c>
      <c r="B33" s="24" t="str">
        <f aca="false">'Data — Category'!B33</f>
        <v>Agro Industry And Commerce</v>
      </c>
      <c r="C33" s="16" t="str">
        <f aca="false">'Data — Category'!C33</f>
        <v>agro_industria_e_comercio</v>
      </c>
      <c r="D33" s="16" t="n">
        <f aca="false">'Data — Category'!D33</f>
        <v>177</v>
      </c>
      <c r="E33" s="16" t="n">
        <f aca="false">'Data — Category'!E33</f>
        <v>206</v>
      </c>
      <c r="F33" s="17" t="n">
        <f aca="false">'Data — Category'!F33</f>
        <v>76203.3</v>
      </c>
      <c r="G33" s="17" t="n">
        <f aca="false">IF(E33=0,0,F33/E33)</f>
        <v>369.918932038835</v>
      </c>
      <c r="H33" s="21" t="n">
        <f aca="false">IF(F$76=0,0,F33/F$76)</f>
        <v>0.0049419207593756</v>
      </c>
    </row>
    <row r="34" customFormat="false" ht="15" hidden="false" customHeight="false" outlineLevel="0" collapsed="false">
      <c r="A34" s="18" t="n">
        <f aca="false">'Data — Category'!A34</f>
        <v>32</v>
      </c>
      <c r="B34" s="25" t="str">
        <f aca="false">'Data — Category'!B34</f>
        <v>Home Confort</v>
      </c>
      <c r="C34" s="18" t="str">
        <f aca="false">'Data — Category'!C34</f>
        <v>casa_conforto</v>
      </c>
      <c r="D34" s="18" t="n">
        <f aca="false">'Data — Category'!D34</f>
        <v>392</v>
      </c>
      <c r="E34" s="18" t="n">
        <f aca="false">'Data — Category'!E34</f>
        <v>429</v>
      </c>
      <c r="F34" s="19" t="n">
        <f aca="false">'Data — Category'!F34</f>
        <v>66438.22</v>
      </c>
      <c r="G34" s="19" t="n">
        <f aca="false">IF(E34=0,0,F34/E34)</f>
        <v>154.867645687646</v>
      </c>
      <c r="H34" s="20" t="n">
        <f aca="false">IF(F$76=0,0,F34/F$76)</f>
        <v>0.00430863779697157</v>
      </c>
    </row>
    <row r="35" customFormat="false" ht="15" hidden="false" customHeight="false" outlineLevel="0" collapsed="false">
      <c r="A35" s="16" t="n">
        <f aca="false">'Data — Category'!A35</f>
        <v>33</v>
      </c>
      <c r="B35" s="24" t="str">
        <f aca="false">'Data — Category'!B35</f>
        <v>Air Conditioning</v>
      </c>
      <c r="C35" s="16" t="str">
        <f aca="false">'Data — Category'!C35</f>
        <v>climatizacao</v>
      </c>
      <c r="D35" s="16" t="n">
        <f aca="false">'Data — Category'!D35</f>
        <v>246</v>
      </c>
      <c r="E35" s="16" t="n">
        <f aca="false">'Data — Category'!E35</f>
        <v>289</v>
      </c>
      <c r="F35" s="17" t="n">
        <f aca="false">'Data — Category'!F35</f>
        <v>59854.55</v>
      </c>
      <c r="G35" s="17" t="n">
        <f aca="false">IF(E35=0,0,F35/E35)</f>
        <v>207.109169550173</v>
      </c>
      <c r="H35" s="21" t="n">
        <f aca="false">IF(F$76=0,0,F35/F$76)</f>
        <v>0.00388167498242314</v>
      </c>
    </row>
    <row r="36" customFormat="false" ht="15" hidden="false" customHeight="false" outlineLevel="0" collapsed="false">
      <c r="A36" s="18" t="n">
        <f aca="false">'Data — Category'!A36</f>
        <v>34</v>
      </c>
      <c r="B36" s="25" t="str">
        <f aca="false">'Data — Category'!B36</f>
        <v>Fixed Telephony</v>
      </c>
      <c r="C36" s="18" t="str">
        <f aca="false">'Data — Category'!C36</f>
        <v>telefonia_fixa</v>
      </c>
      <c r="D36" s="18" t="n">
        <f aca="false">'Data — Category'!D36</f>
        <v>212</v>
      </c>
      <c r="E36" s="18" t="n">
        <f aca="false">'Data — Category'!E36</f>
        <v>255</v>
      </c>
      <c r="F36" s="19" t="n">
        <f aca="false">'Data — Category'!F36</f>
        <v>59816.54</v>
      </c>
      <c r="G36" s="19" t="n">
        <f aca="false">IF(E36=0,0,F36/E36)</f>
        <v>234.574666666667</v>
      </c>
      <c r="H36" s="20" t="n">
        <f aca="false">IF(F$76=0,0,F36/F$76)</f>
        <v>0.00387920996571042</v>
      </c>
    </row>
    <row r="37" customFormat="false" ht="23.85" hidden="false" customHeight="false" outlineLevel="0" collapsed="false">
      <c r="A37" s="16" t="n">
        <f aca="false">'Data — Category'!A37</f>
        <v>35</v>
      </c>
      <c r="B37" s="24" t="str">
        <f aca="false">'Data — Category'!B37</f>
        <v>Kitchen Dining Laundry Garden Furniture</v>
      </c>
      <c r="C37" s="16" t="str">
        <f aca="false">'Data — Category'!C37</f>
        <v>moveis_cozinha_area_de_servico_jantar_e_jardim</v>
      </c>
      <c r="D37" s="16" t="n">
        <f aca="false">'Data — Category'!D37</f>
        <v>241</v>
      </c>
      <c r="E37" s="16" t="n">
        <f aca="false">'Data — Category'!E37</f>
        <v>274</v>
      </c>
      <c r="F37" s="17" t="n">
        <f aca="false">'Data — Category'!F37</f>
        <v>57072.97</v>
      </c>
      <c r="G37" s="17" t="n">
        <f aca="false">IF(E37=0,0,F37/E37)</f>
        <v>208.295510948905</v>
      </c>
      <c r="H37" s="21" t="n">
        <f aca="false">IF(F$76=0,0,F37/F$76)</f>
        <v>0.0037012845276021</v>
      </c>
    </row>
    <row r="38" customFormat="false" ht="15" hidden="false" customHeight="false" outlineLevel="0" collapsed="false">
      <c r="A38" s="18" t="n">
        <f aca="false">'Data — Category'!A38</f>
        <v>36</v>
      </c>
      <c r="B38" s="25" t="str">
        <f aca="false">'Data — Category'!B38</f>
        <v>Audio</v>
      </c>
      <c r="C38" s="18" t="str">
        <f aca="false">'Data — Category'!C38</f>
        <v>audio</v>
      </c>
      <c r="D38" s="18" t="n">
        <f aca="false">'Data — Category'!D38</f>
        <v>348</v>
      </c>
      <c r="E38" s="18" t="n">
        <f aca="false">'Data — Category'!E38</f>
        <v>362</v>
      </c>
      <c r="F38" s="19" t="n">
        <f aca="false">'Data — Category'!F38</f>
        <v>56255.32</v>
      </c>
      <c r="G38" s="19" t="n">
        <f aca="false">IF(E38=0,0,F38/E38)</f>
        <v>155.401436464088</v>
      </c>
      <c r="H38" s="20" t="n">
        <f aca="false">IF(F$76=0,0,F38/F$76)</f>
        <v>0.00364825845774812</v>
      </c>
    </row>
    <row r="39" customFormat="false" ht="15" hidden="false" customHeight="false" outlineLevel="0" collapsed="false">
      <c r="A39" s="16" t="n">
        <f aca="false">'Data — Category'!A39</f>
        <v>37</v>
      </c>
      <c r="B39" s="24" t="str">
        <f aca="false">'Data — Category'!B39</f>
        <v>Books General Interest</v>
      </c>
      <c r="C39" s="16" t="str">
        <f aca="false">'Data — Category'!C39</f>
        <v>livros_interesse_geral</v>
      </c>
      <c r="D39" s="16" t="n">
        <f aca="false">'Data — Category'!D39</f>
        <v>496</v>
      </c>
      <c r="E39" s="16" t="n">
        <f aca="false">'Data — Category'!E39</f>
        <v>537</v>
      </c>
      <c r="F39" s="17" t="n">
        <f aca="false">'Data — Category'!F39</f>
        <v>54182.54</v>
      </c>
      <c r="G39" s="17" t="n">
        <f aca="false">IF(E39=0,0,F39/E39)</f>
        <v>100.898584729981</v>
      </c>
      <c r="H39" s="21" t="n">
        <f aca="false">IF(F$76=0,0,F39/F$76)</f>
        <v>0.00351383495493895</v>
      </c>
    </row>
    <row r="40" customFormat="false" ht="15" hidden="false" customHeight="false" outlineLevel="0" collapsed="false">
      <c r="A40" s="18" t="n">
        <f aca="false">'Data — Category'!A40</f>
        <v>38</v>
      </c>
      <c r="B40" s="25" t="str">
        <f aca="false">'Data — Category'!B40</f>
        <v>Small Appliances Home Oven And Coffee</v>
      </c>
      <c r="C40" s="18" t="str">
        <f aca="false">'Data — Category'!C40</f>
        <v>portateis_casa_forno_e_cafe</v>
      </c>
      <c r="D40" s="18" t="n">
        <f aca="false">'Data — Category'!D40</f>
        <v>72</v>
      </c>
      <c r="E40" s="18" t="n">
        <f aca="false">'Data — Category'!E40</f>
        <v>73</v>
      </c>
      <c r="F40" s="19" t="n">
        <f aca="false">'Data — Category'!F40</f>
        <v>49245.9</v>
      </c>
      <c r="G40" s="19" t="n">
        <f aca="false">IF(E40=0,0,F40/E40)</f>
        <v>674.601369863014</v>
      </c>
      <c r="H40" s="20" t="n">
        <f aca="false">IF(F$76=0,0,F40/F$76)</f>
        <v>0.00319368499164912</v>
      </c>
    </row>
    <row r="41" customFormat="false" ht="23.85" hidden="false" customHeight="false" outlineLevel="0" collapsed="false">
      <c r="A41" s="16" t="n">
        <f aca="false">'Data — Category'!A41</f>
        <v>39</v>
      </c>
      <c r="B41" s="24" t="str">
        <f aca="false">'Data — Category'!B41</f>
        <v>Construction Tools Lights</v>
      </c>
      <c r="C41" s="16" t="str">
        <f aca="false">'Data — Category'!C41</f>
        <v>construcao_ferramentas_iluminacao</v>
      </c>
      <c r="D41" s="16" t="n">
        <f aca="false">'Data — Category'!D41</f>
        <v>242</v>
      </c>
      <c r="E41" s="16" t="n">
        <f aca="false">'Data — Category'!E41</f>
        <v>301</v>
      </c>
      <c r="F41" s="17" t="n">
        <f aca="false">'Data — Category'!F41</f>
        <v>47447.14</v>
      </c>
      <c r="G41" s="17" t="n">
        <f aca="false">IF(E41=0,0,F41/E41)</f>
        <v>157.631694352159</v>
      </c>
      <c r="H41" s="21" t="n">
        <f aca="false">IF(F$76=0,0,F41/F$76)</f>
        <v>0.00307703217759599</v>
      </c>
    </row>
    <row r="42" customFormat="false" ht="15" hidden="false" customHeight="false" outlineLevel="0" collapsed="false">
      <c r="A42" s="18" t="n">
        <f aca="false">'Data — Category'!A42</f>
        <v>40</v>
      </c>
      <c r="B42" s="25" t="str">
        <f aca="false">'Data — Category'!B42</f>
        <v>Industry Commerce And Business</v>
      </c>
      <c r="C42" s="18" t="str">
        <f aca="false">'Data — Category'!C42</f>
        <v>industria_comercio_e_negocios</v>
      </c>
      <c r="D42" s="18" t="n">
        <f aca="false">'Data — Category'!D42</f>
        <v>232</v>
      </c>
      <c r="E42" s="18" t="n">
        <f aca="false">'Data — Category'!E42</f>
        <v>265</v>
      </c>
      <c r="F42" s="19" t="n">
        <f aca="false">'Data — Category'!F42</f>
        <v>46079.34</v>
      </c>
      <c r="G42" s="19" t="n">
        <f aca="false">IF(E42=0,0,F42/E42)</f>
        <v>173.884301886792</v>
      </c>
      <c r="H42" s="20" t="n">
        <f aca="false">IF(F$76=0,0,F42/F$76)</f>
        <v>0.00298832789294331</v>
      </c>
    </row>
    <row r="43" customFormat="false" ht="23.85" hidden="false" customHeight="false" outlineLevel="0" collapsed="false">
      <c r="A43" s="16" t="n">
        <f aca="false">'Data — Category'!A43</f>
        <v>41</v>
      </c>
      <c r="B43" s="24" t="str">
        <f aca="false">'Data — Category'!B43</f>
        <v>Construction Tools Safety</v>
      </c>
      <c r="C43" s="16" t="str">
        <f aca="false">'Data — Category'!C43</f>
        <v>construcao_ferramentas_seguranca</v>
      </c>
      <c r="D43" s="16" t="n">
        <f aca="false">'Data — Category'!D43</f>
        <v>159</v>
      </c>
      <c r="E43" s="16" t="n">
        <f aca="false">'Data — Category'!E43</f>
        <v>183</v>
      </c>
      <c r="F43" s="17" t="n">
        <f aca="false">'Data — Category'!F43</f>
        <v>42504.02</v>
      </c>
      <c r="G43" s="17" t="n">
        <f aca="false">IF(E43=0,0,F43/E43)</f>
        <v>232.262404371585</v>
      </c>
      <c r="H43" s="21" t="n">
        <f aca="false">IF(F$76=0,0,F43/F$76)</f>
        <v>0.00275646197467716</v>
      </c>
    </row>
    <row r="44" customFormat="false" ht="15" hidden="false" customHeight="false" outlineLevel="0" collapsed="false">
      <c r="A44" s="18" t="n">
        <f aca="false">'Data — Category'!A44</f>
        <v>42</v>
      </c>
      <c r="B44" s="25" t="str">
        <f aca="false">'Data — Category'!B44</f>
        <v>Food</v>
      </c>
      <c r="C44" s="18" t="str">
        <f aca="false">'Data — Category'!C44</f>
        <v>alimentos</v>
      </c>
      <c r="D44" s="18" t="n">
        <f aca="false">'Data — Category'!D44</f>
        <v>441</v>
      </c>
      <c r="E44" s="18" t="n">
        <f aca="false">'Data — Category'!E44</f>
        <v>499</v>
      </c>
      <c r="F44" s="19" t="n">
        <f aca="false">'Data — Category'!F44</f>
        <v>35794.68</v>
      </c>
      <c r="G44" s="19" t="n">
        <f aca="false">IF(E44=0,0,F44/E44)</f>
        <v>71.7328256513026</v>
      </c>
      <c r="H44" s="20" t="n">
        <f aca="false">IF(F$76=0,0,F44/F$76)</f>
        <v>0.00232134923510146</v>
      </c>
    </row>
    <row r="45" customFormat="false" ht="15" hidden="false" customHeight="false" outlineLevel="0" collapsed="false">
      <c r="A45" s="16" t="n">
        <f aca="false">'Data — Category'!A45</f>
        <v>43</v>
      </c>
      <c r="B45" s="24" t="str">
        <f aca="false">'Data — Category'!B45</f>
        <v>Market Place</v>
      </c>
      <c r="C45" s="16" t="str">
        <f aca="false">'Data — Category'!C45</f>
        <v>market_place</v>
      </c>
      <c r="D45" s="16" t="n">
        <f aca="false">'Data — Category'!D45</f>
        <v>274</v>
      </c>
      <c r="E45" s="16" t="n">
        <f aca="false">'Data — Category'!E45</f>
        <v>305</v>
      </c>
      <c r="F45" s="17" t="n">
        <f aca="false">'Data — Category'!F45</f>
        <v>33114.38</v>
      </c>
      <c r="G45" s="17" t="n">
        <f aca="false">IF(E45=0,0,F45/E45)</f>
        <v>108.571737704918</v>
      </c>
      <c r="H45" s="21" t="n">
        <f aca="false">IF(F$76=0,0,F45/F$76)</f>
        <v>0.00214752697003742</v>
      </c>
    </row>
    <row r="46" customFormat="false" ht="15" hidden="false" customHeight="false" outlineLevel="0" collapsed="false">
      <c r="A46" s="18" t="n">
        <f aca="false">'Data — Category'!A46</f>
        <v>44</v>
      </c>
      <c r="B46" s="25" t="str">
        <f aca="false">'Data — Category'!B46</f>
        <v>Costruction Tools Garden</v>
      </c>
      <c r="C46" s="18" t="str">
        <f aca="false">'Data — Category'!C46</f>
        <v>construcao_ferramentas_jardim</v>
      </c>
      <c r="D46" s="18" t="n">
        <f aca="false">'Data — Category'!D46</f>
        <v>190</v>
      </c>
      <c r="E46" s="18" t="n">
        <f aca="false">'Data — Category'!E46</f>
        <v>232</v>
      </c>
      <c r="F46" s="19" t="n">
        <f aca="false">'Data — Category'!F46</f>
        <v>30283.94</v>
      </c>
      <c r="G46" s="19" t="n">
        <f aca="false">IF(E46=0,0,F46/E46)</f>
        <v>130.534224137931</v>
      </c>
      <c r="H46" s="20" t="n">
        <f aca="false">IF(F$76=0,0,F46/F$76)</f>
        <v>0.00196396785653227</v>
      </c>
    </row>
    <row r="47" customFormat="false" ht="15" hidden="false" customHeight="false" outlineLevel="0" collapsed="false">
      <c r="A47" s="16" t="n">
        <f aca="false">'Data — Category'!A47</f>
        <v>45</v>
      </c>
      <c r="B47" s="24" t="str">
        <f aca="false">'Data — Category'!B47</f>
        <v>Fashion Shoes</v>
      </c>
      <c r="C47" s="16" t="str">
        <f aca="false">'Data — Category'!C47</f>
        <v>fashion_calcados</v>
      </c>
      <c r="D47" s="16" t="n">
        <f aca="false">'Data — Category'!D47</f>
        <v>235</v>
      </c>
      <c r="E47" s="16" t="n">
        <f aca="false">'Data — Category'!E47</f>
        <v>257</v>
      </c>
      <c r="F47" s="17" t="n">
        <f aca="false">'Data — Category'!F47</f>
        <v>27814.83</v>
      </c>
      <c r="G47" s="17" t="n">
        <f aca="false">IF(E47=0,0,F47/E47)</f>
        <v>108.228910505837</v>
      </c>
      <c r="H47" s="21" t="n">
        <f aca="false">IF(F$76=0,0,F47/F$76)</f>
        <v>0.00180384164196962</v>
      </c>
    </row>
    <row r="48" customFormat="false" ht="15" hidden="false" customHeight="false" outlineLevel="0" collapsed="false">
      <c r="A48" s="18" t="n">
        <f aca="false">'Data — Category'!A48</f>
        <v>46</v>
      </c>
      <c r="B48" s="25" t="str">
        <f aca="false">'Data — Category'!B48</f>
        <v>Signaling And Security</v>
      </c>
      <c r="C48" s="18" t="str">
        <f aca="false">'Data — Category'!C48</f>
        <v>sinalizacao_e_seguranca</v>
      </c>
      <c r="D48" s="18" t="n">
        <f aca="false">'Data — Category'!D48</f>
        <v>138</v>
      </c>
      <c r="E48" s="18" t="n">
        <f aca="false">'Data — Category'!E48</f>
        <v>197</v>
      </c>
      <c r="F48" s="19" t="n">
        <f aca="false">'Data — Category'!F48</f>
        <v>27792.59</v>
      </c>
      <c r="G48" s="19" t="n">
        <f aca="false">IF(E48=0,0,F48/E48)</f>
        <v>141.079137055838</v>
      </c>
      <c r="H48" s="20" t="n">
        <f aca="false">IF(F$76=0,0,F48/F$76)</f>
        <v>0.00180239933805773</v>
      </c>
    </row>
    <row r="49" customFormat="false" ht="15" hidden="false" customHeight="false" outlineLevel="0" collapsed="false">
      <c r="A49" s="16" t="n">
        <f aca="false">'Data — Category'!A49</f>
        <v>47</v>
      </c>
      <c r="B49" s="24" t="str">
        <f aca="false">'Data — Category'!B49</f>
        <v>Art</v>
      </c>
      <c r="C49" s="16" t="str">
        <f aca="false">'Data — Category'!C49</f>
        <v>artes</v>
      </c>
      <c r="D49" s="16" t="n">
        <f aca="false">'Data — Category'!D49</f>
        <v>195</v>
      </c>
      <c r="E49" s="16" t="n">
        <f aca="false">'Data — Category'!E49</f>
        <v>197</v>
      </c>
      <c r="F49" s="17" t="n">
        <f aca="false">'Data — Category'!F49</f>
        <v>27485.53</v>
      </c>
      <c r="G49" s="17" t="n">
        <f aca="false">IF(E49=0,0,F49/E49)</f>
        <v>139.520456852792</v>
      </c>
      <c r="H49" s="21" t="n">
        <f aca="false">IF(F$76=0,0,F49/F$76)</f>
        <v>0.00178248594600812</v>
      </c>
    </row>
    <row r="50" customFormat="false" ht="15" hidden="false" customHeight="false" outlineLevel="0" collapsed="false">
      <c r="A50" s="18" t="n">
        <f aca="false">'Data — Category'!A50</f>
        <v>48</v>
      </c>
      <c r="B50" s="25" t="str">
        <f aca="false">'Data — Category'!B50</f>
        <v>Drinks</v>
      </c>
      <c r="C50" s="18" t="str">
        <f aca="false">'Data — Category'!C50</f>
        <v>bebidas</v>
      </c>
      <c r="D50" s="18" t="n">
        <f aca="false">'Data — Category'!D50</f>
        <v>287</v>
      </c>
      <c r="E50" s="18" t="n">
        <f aca="false">'Data — Category'!E50</f>
        <v>361</v>
      </c>
      <c r="F50" s="19" t="n">
        <f aca="false">'Data — Category'!F50</f>
        <v>26971.11</v>
      </c>
      <c r="G50" s="19" t="n">
        <f aca="false">IF(E50=0,0,F50/E50)</f>
        <v>74.712216066482</v>
      </c>
      <c r="H50" s="20" t="n">
        <f aca="false">IF(F$76=0,0,F50/F$76)</f>
        <v>0.00174912488583044</v>
      </c>
    </row>
    <row r="51" customFormat="false" ht="15" hidden="false" customHeight="false" outlineLevel="0" collapsed="false">
      <c r="A51" s="16" t="n">
        <f aca="false">'Data — Category'!A51</f>
        <v>49</v>
      </c>
      <c r="B51" s="24" t="str">
        <f aca="false">'Data — Category'!B51</f>
        <v>Furniture Bedroom</v>
      </c>
      <c r="C51" s="16" t="str">
        <f aca="false">'Data — Category'!C51</f>
        <v>moveis_quarto</v>
      </c>
      <c r="D51" s="16" t="n">
        <f aca="false">'Data — Category'!D51</f>
        <v>90</v>
      </c>
      <c r="E51" s="16" t="n">
        <f aca="false">'Data — Category'!E51</f>
        <v>103</v>
      </c>
      <c r="F51" s="17" t="n">
        <f aca="false">'Data — Category'!F51</f>
        <v>23379.22</v>
      </c>
      <c r="G51" s="17" t="n">
        <f aca="false">IF(E51=0,0,F51/E51)</f>
        <v>226.982718446602</v>
      </c>
      <c r="H51" s="21" t="n">
        <f aca="false">IF(F$76=0,0,F51/F$76)</f>
        <v>0.00151618437332779</v>
      </c>
    </row>
    <row r="52" customFormat="false" ht="15" hidden="false" customHeight="false" outlineLevel="0" collapsed="false">
      <c r="A52" s="18" t="n">
        <f aca="false">'Data — Category'!A52</f>
        <v>50</v>
      </c>
      <c r="B52" s="25" t="str">
        <f aca="false">'Data — Category'!B52</f>
        <v>Books Technical</v>
      </c>
      <c r="C52" s="18" t="str">
        <f aca="false">'Data — Category'!C52</f>
        <v>livros_tecnicos</v>
      </c>
      <c r="D52" s="18" t="n">
        <f aca="false">'Data — Category'!D52</f>
        <v>256</v>
      </c>
      <c r="E52" s="18" t="n">
        <f aca="false">'Data — Category'!E52</f>
        <v>263</v>
      </c>
      <c r="F52" s="19" t="n">
        <f aca="false">'Data — Category'!F52</f>
        <v>22901.07</v>
      </c>
      <c r="G52" s="19" t="n">
        <f aca="false">IF(E52=0,0,F52/E52)</f>
        <v>87.0763117870722</v>
      </c>
      <c r="H52" s="20" t="n">
        <f aca="false">IF(F$76=0,0,F52/F$76)</f>
        <v>0.00148517548774021</v>
      </c>
    </row>
    <row r="53" customFormat="false" ht="15" hidden="false" customHeight="false" outlineLevel="0" collapsed="false">
      <c r="A53" s="16" t="n">
        <f aca="false">'Data — Category'!A53</f>
        <v>51</v>
      </c>
      <c r="B53" s="24" t="str">
        <f aca="false">'Data — Category'!B53</f>
        <v>Food Drink</v>
      </c>
      <c r="C53" s="16" t="str">
        <f aca="false">'Data — Category'!C53</f>
        <v>alimentos_bebidas</v>
      </c>
      <c r="D53" s="16" t="n">
        <f aca="false">'Data — Category'!D53</f>
        <v>221</v>
      </c>
      <c r="E53" s="16" t="n">
        <f aca="false">'Data — Category'!E53</f>
        <v>269</v>
      </c>
      <c r="F53" s="17" t="n">
        <f aca="false">'Data — Category'!F53</f>
        <v>19337.77</v>
      </c>
      <c r="G53" s="17" t="n">
        <f aca="false">IF(E53=0,0,F53/E53)</f>
        <v>71.8876208178439</v>
      </c>
      <c r="H53" s="21" t="n">
        <f aca="false">IF(F$76=0,0,F53/F$76)</f>
        <v>0.00125408908804515</v>
      </c>
    </row>
    <row r="54" customFormat="false" ht="23.85" hidden="false" customHeight="false" outlineLevel="0" collapsed="false">
      <c r="A54" s="18" t="n">
        <f aca="false">'Data — Category'!A54</f>
        <v>52</v>
      </c>
      <c r="B54" s="25" t="str">
        <f aca="false">'Data — Category'!B54</f>
        <v>Costruction Tools Tools</v>
      </c>
      <c r="C54" s="18" t="str">
        <f aca="false">'Data — Category'!C54</f>
        <v>construcao_ferramentas_ferramentas</v>
      </c>
      <c r="D54" s="18" t="n">
        <f aca="false">'Data — Category'!D54</f>
        <v>97</v>
      </c>
      <c r="E54" s="18" t="n">
        <f aca="false">'Data — Category'!E54</f>
        <v>103</v>
      </c>
      <c r="F54" s="19" t="n">
        <f aca="false">'Data — Category'!F54</f>
        <v>17934.17</v>
      </c>
      <c r="G54" s="19" t="n">
        <f aca="false">IF(E54=0,0,F54/E54)</f>
        <v>174.118155339806</v>
      </c>
      <c r="H54" s="20" t="n">
        <f aca="false">IF(F$76=0,0,F54/F$76)</f>
        <v>0.00116306310914581</v>
      </c>
    </row>
    <row r="55" customFormat="false" ht="15" hidden="false" customHeight="false" outlineLevel="0" collapsed="false">
      <c r="A55" s="16" t="n">
        <f aca="false">'Data — Category'!A55</f>
        <v>53</v>
      </c>
      <c r="B55" s="24" t="str">
        <f aca="false">'Data — Category'!B55</f>
        <v>Fashion Male Clothing</v>
      </c>
      <c r="C55" s="16" t="str">
        <f aca="false">'Data — Category'!C55</f>
        <v>fashion_roupa_masculina</v>
      </c>
      <c r="D55" s="16" t="n">
        <f aca="false">'Data — Category'!D55</f>
        <v>106</v>
      </c>
      <c r="E55" s="16" t="n">
        <f aca="false">'Data — Category'!E55</f>
        <v>125</v>
      </c>
      <c r="F55" s="17" t="n">
        <f aca="false">'Data — Category'!F55</f>
        <v>12514.95</v>
      </c>
      <c r="G55" s="17" t="n">
        <f aca="false">IF(E55=0,0,F55/E55)</f>
        <v>100.1196</v>
      </c>
      <c r="H55" s="21" t="n">
        <f aca="false">IF(F$76=0,0,F55/F$76)</f>
        <v>0.000811616966818336</v>
      </c>
    </row>
    <row r="56" customFormat="false" ht="15" hidden="false" customHeight="false" outlineLevel="0" collapsed="false">
      <c r="A56" s="18" t="n">
        <f aca="false">'Data — Category'!A56</f>
        <v>54</v>
      </c>
      <c r="B56" s="25" t="str">
        <f aca="false">'Data — Category'!B56</f>
        <v>Christmas Supplies</v>
      </c>
      <c r="C56" s="18" t="str">
        <f aca="false">'Data — Category'!C56</f>
        <v>artigos_de_natal</v>
      </c>
      <c r="D56" s="18" t="n">
        <f aca="false">'Data — Category'!D56</f>
        <v>125</v>
      </c>
      <c r="E56" s="18" t="n">
        <f aca="false">'Data — Category'!E56</f>
        <v>150</v>
      </c>
      <c r="F56" s="19" t="n">
        <f aca="false">'Data — Category'!F56</f>
        <v>11928.75</v>
      </c>
      <c r="G56" s="19" t="n">
        <f aca="false">IF(E56=0,0,F56/E56)</f>
        <v>79.525</v>
      </c>
      <c r="H56" s="20" t="n">
        <f aca="false">IF(F$76=0,0,F56/F$76)</f>
        <v>0.000773600844824328</v>
      </c>
    </row>
    <row r="57" customFormat="false" ht="23.85" hidden="false" customHeight="false" outlineLevel="0" collapsed="false">
      <c r="A57" s="16" t="n">
        <f aca="false">'Data — Category'!A57</f>
        <v>55</v>
      </c>
      <c r="B57" s="24" t="str">
        <f aca="false">'Data — Category'!B57</f>
        <v>Fashion Underwear Beach</v>
      </c>
      <c r="C57" s="16" t="str">
        <f aca="false">'Data — Category'!C57</f>
        <v>fashion_underwear_e_moda_praia</v>
      </c>
      <c r="D57" s="16" t="n">
        <f aca="false">'Data — Category'!D57</f>
        <v>117</v>
      </c>
      <c r="E57" s="16" t="n">
        <f aca="false">'Data — Category'!E57</f>
        <v>127</v>
      </c>
      <c r="F57" s="17" t="n">
        <f aca="false">'Data — Category'!F57</f>
        <v>11160.02</v>
      </c>
      <c r="G57" s="17" t="n">
        <f aca="false">IF(E57=0,0,F57/E57)</f>
        <v>87.8741732283465</v>
      </c>
      <c r="H57" s="21" t="n">
        <f aca="false">IF(F$76=0,0,F57/F$76)</f>
        <v>0.000723747324762142</v>
      </c>
    </row>
    <row r="58" customFormat="false" ht="15" hidden="false" customHeight="false" outlineLevel="0" collapsed="false">
      <c r="A58" s="18" t="n">
        <f aca="false">'Data — Category'!A58</f>
        <v>56</v>
      </c>
      <c r="B58" s="25" t="str">
        <f aca="false">'Data — Category'!B58</f>
        <v>Tablets Printing Image</v>
      </c>
      <c r="C58" s="18" t="str">
        <f aca="false">'Data — Category'!C58</f>
        <v>tablets_impressao_imagem</v>
      </c>
      <c r="D58" s="18" t="n">
        <f aca="false">'Data — Category'!D58</f>
        <v>79</v>
      </c>
      <c r="E58" s="18" t="n">
        <f aca="false">'Data — Category'!E58</f>
        <v>83</v>
      </c>
      <c r="F58" s="19" t="n">
        <f aca="false">'Data — Category'!F58</f>
        <v>8754.61</v>
      </c>
      <c r="G58" s="19" t="n">
        <f aca="false">IF(E58=0,0,F58/E58)</f>
        <v>105.477228915663</v>
      </c>
      <c r="H58" s="20" t="n">
        <f aca="false">IF(F$76=0,0,F58/F$76)</f>
        <v>0.000567752169515457</v>
      </c>
    </row>
    <row r="59" customFormat="false" ht="15" hidden="false" customHeight="false" outlineLevel="0" collapsed="false">
      <c r="A59" s="16" t="n">
        <f aca="false">'Data — Category'!A59</f>
        <v>57</v>
      </c>
      <c r="B59" s="24" t="str">
        <f aca="false">'Data — Category'!B59</f>
        <v>Cine Photo</v>
      </c>
      <c r="C59" s="16" t="str">
        <f aca="false">'Data — Category'!C59</f>
        <v>cine_foto</v>
      </c>
      <c r="D59" s="16" t="n">
        <f aca="false">'Data — Category'!D59</f>
        <v>63</v>
      </c>
      <c r="E59" s="16" t="n">
        <f aca="false">'Data — Category'!E59</f>
        <v>70</v>
      </c>
      <c r="F59" s="17" t="n">
        <f aca="false">'Data — Category'!F59</f>
        <v>7902.18</v>
      </c>
      <c r="G59" s="17" t="n">
        <f aca="false">IF(E59=0,0,F59/E59)</f>
        <v>112.888285714286</v>
      </c>
      <c r="H59" s="21" t="n">
        <f aca="false">IF(F$76=0,0,F59/F$76)</f>
        <v>0.000512470554245324</v>
      </c>
    </row>
    <row r="60" customFormat="false" ht="15" hidden="false" customHeight="false" outlineLevel="0" collapsed="false">
      <c r="A60" s="18" t="n">
        <f aca="false">'Data — Category'!A60</f>
        <v>58</v>
      </c>
      <c r="B60" s="25" t="str">
        <f aca="false">'Data — Category'!B60</f>
        <v>Music</v>
      </c>
      <c r="C60" s="18" t="str">
        <f aca="false">'Data — Category'!C60</f>
        <v>musica</v>
      </c>
      <c r="D60" s="18" t="n">
        <f aca="false">'Data — Category'!D60</f>
        <v>38</v>
      </c>
      <c r="E60" s="18" t="n">
        <f aca="false">'Data — Category'!E60</f>
        <v>38</v>
      </c>
      <c r="F60" s="19" t="n">
        <f aca="false">'Data — Category'!F60</f>
        <v>6724.86</v>
      </c>
      <c r="G60" s="19" t="n">
        <f aca="false">IF(E60=0,0,F60/E60)</f>
        <v>176.97</v>
      </c>
      <c r="H60" s="20" t="n">
        <f aca="false">IF(F$76=0,0,F60/F$76)</f>
        <v>0.000436119239427881</v>
      </c>
    </row>
    <row r="61" customFormat="false" ht="15" hidden="false" customHeight="false" outlineLevel="0" collapsed="false">
      <c r="A61" s="16" t="n">
        <f aca="false">'Data — Category'!A61</f>
        <v>59</v>
      </c>
      <c r="B61" s="24" t="str">
        <f aca="false">'Data — Category'!B61</f>
        <v>Furniture Mattress And Upholstery</v>
      </c>
      <c r="C61" s="16" t="str">
        <f aca="false">'Data — Category'!C61</f>
        <v>moveis_colchao_e_estofado</v>
      </c>
      <c r="D61" s="16" t="n">
        <f aca="false">'Data — Category'!D61</f>
        <v>37</v>
      </c>
      <c r="E61" s="16" t="n">
        <f aca="false">'Data — Category'!E61</f>
        <v>37</v>
      </c>
      <c r="F61" s="17" t="n">
        <f aca="false">'Data — Category'!F61</f>
        <v>5904.75</v>
      </c>
      <c r="G61" s="17" t="n">
        <f aca="false">IF(E61=0,0,F61/E61)</f>
        <v>159.587837837838</v>
      </c>
      <c r="H61" s="21" t="n">
        <f aca="false">IF(F$76=0,0,F61/F$76)</f>
        <v>0.000382933634159191</v>
      </c>
    </row>
    <row r="62" customFormat="false" ht="15" hidden="false" customHeight="false" outlineLevel="0" collapsed="false">
      <c r="A62" s="18" t="n">
        <f aca="false">'Data — Category'!A62</f>
        <v>60</v>
      </c>
      <c r="B62" s="25" t="str">
        <f aca="false">'Data — Category'!B62</f>
        <v>Dvds Blu Ray</v>
      </c>
      <c r="C62" s="18" t="str">
        <f aca="false">'Data — Category'!C62</f>
        <v>dvds_blu_ray</v>
      </c>
      <c r="D62" s="18" t="n">
        <f aca="false">'Data — Category'!D62</f>
        <v>56</v>
      </c>
      <c r="E62" s="18" t="n">
        <f aca="false">'Data — Category'!E62</f>
        <v>61</v>
      </c>
      <c r="F62" s="19" t="n">
        <f aca="false">'Data — Category'!F62</f>
        <v>5769.84</v>
      </c>
      <c r="G62" s="19" t="n">
        <f aca="false">IF(E62=0,0,F62/E62)</f>
        <v>94.5875409836066</v>
      </c>
      <c r="H62" s="20" t="n">
        <f aca="false">IF(F$76=0,0,F62/F$76)</f>
        <v>0.000374184478549823</v>
      </c>
    </row>
    <row r="63" customFormat="false" ht="15" hidden="false" customHeight="false" outlineLevel="0" collapsed="false">
      <c r="A63" s="16" t="n">
        <f aca="false">'Data — Category'!A63</f>
        <v>61</v>
      </c>
      <c r="B63" s="24" t="str">
        <f aca="false">'Data — Category'!B63</f>
        <v>Party Supplies</v>
      </c>
      <c r="C63" s="16" t="str">
        <f aca="false">'Data — Category'!C63</f>
        <v>artigos_de_festas</v>
      </c>
      <c r="D63" s="16" t="n">
        <f aca="false">'Data — Category'!D63</f>
        <v>38</v>
      </c>
      <c r="E63" s="16" t="n">
        <f aca="false">'Data — Category'!E63</f>
        <v>42</v>
      </c>
      <c r="F63" s="17" t="n">
        <f aca="false">'Data — Category'!F63</f>
        <v>5285.38</v>
      </c>
      <c r="G63" s="17" t="n">
        <f aca="false">IF(E63=0,0,F63/E63)</f>
        <v>125.842380952381</v>
      </c>
      <c r="H63" s="21" t="n">
        <f aca="false">IF(F$76=0,0,F63/F$76)</f>
        <v>0.00034276637813833</v>
      </c>
    </row>
    <row r="64" customFormat="false" ht="15" hidden="false" customHeight="false" outlineLevel="0" collapsed="false">
      <c r="A64" s="18" t="n">
        <f aca="false">'Data — Category'!A64</f>
        <v>62</v>
      </c>
      <c r="B64" s="25" t="str">
        <f aca="false">'Data — Category'!B64</f>
        <v>Books Imported</v>
      </c>
      <c r="C64" s="18" t="str">
        <f aca="false">'Data — Category'!C64</f>
        <v>livros_importados</v>
      </c>
      <c r="D64" s="18" t="n">
        <f aca="false">'Data — Category'!D64</f>
        <v>50</v>
      </c>
      <c r="E64" s="18" t="n">
        <f aca="false">'Data — Category'!E64</f>
        <v>57</v>
      </c>
      <c r="F64" s="19" t="n">
        <f aca="false">'Data — Category'!F64</f>
        <v>5150.94</v>
      </c>
      <c r="G64" s="19" t="n">
        <f aca="false">IF(E64=0,0,F64/E64)</f>
        <v>90.3673684210526</v>
      </c>
      <c r="H64" s="20" t="n">
        <f aca="false">IF(F$76=0,0,F64/F$76)</f>
        <v>0.000334047702872424</v>
      </c>
    </row>
    <row r="65" customFormat="false" ht="15" hidden="false" customHeight="false" outlineLevel="0" collapsed="false">
      <c r="A65" s="16" t="n">
        <f aca="false">'Data — Category'!A65</f>
        <v>63</v>
      </c>
      <c r="B65" s="24" t="str">
        <f aca="false">'Data — Category'!B65</f>
        <v>Fashio Female Clothing</v>
      </c>
      <c r="C65" s="16" t="str">
        <f aca="false">'Data — Category'!C65</f>
        <v>fashion_roupa_feminina</v>
      </c>
      <c r="D65" s="16" t="n">
        <f aca="false">'Data — Category'!D65</f>
        <v>36</v>
      </c>
      <c r="E65" s="16" t="n">
        <f aca="false">'Data — Category'!E65</f>
        <v>45</v>
      </c>
      <c r="F65" s="17" t="n">
        <f aca="false">'Data — Category'!F65</f>
        <v>3218.44</v>
      </c>
      <c r="G65" s="17" t="n">
        <f aca="false">IF(E65=0,0,F65/E65)</f>
        <v>71.5208888888889</v>
      </c>
      <c r="H65" s="21" t="n">
        <f aca="false">IF(F$76=0,0,F65/F$76)</f>
        <v>0.000208721609809612</v>
      </c>
    </row>
    <row r="66" customFormat="false" ht="15" hidden="false" customHeight="false" outlineLevel="0" collapsed="false">
      <c r="A66" s="18" t="n">
        <f aca="false">'Data — Category'!A66</f>
        <v>64</v>
      </c>
      <c r="B66" s="25" t="str">
        <f aca="false">'Data — Category'!B66</f>
        <v>Fashion Sport</v>
      </c>
      <c r="C66" s="18" t="str">
        <f aca="false">'Data — Category'!C66</f>
        <v>fashion_esporte</v>
      </c>
      <c r="D66" s="18" t="n">
        <f aca="false">'Data — Category'!D66</f>
        <v>26</v>
      </c>
      <c r="E66" s="18" t="n">
        <f aca="false">'Data — Category'!E66</f>
        <v>29</v>
      </c>
      <c r="F66" s="19" t="n">
        <f aca="false">'Data — Category'!F66</f>
        <v>2657.55</v>
      </c>
      <c r="G66" s="19" t="n">
        <f aca="false">IF(E66=0,0,F66/E66)</f>
        <v>91.6396551724138</v>
      </c>
      <c r="H66" s="20" t="n">
        <f aca="false">IF(F$76=0,0,F66/F$76)</f>
        <v>0.000172346886736908</v>
      </c>
    </row>
    <row r="67" customFormat="false" ht="15" hidden="false" customHeight="false" outlineLevel="0" collapsed="false">
      <c r="A67" s="16" t="n">
        <f aca="false">'Data — Category'!A67</f>
        <v>65</v>
      </c>
      <c r="B67" s="24" t="str">
        <f aca="false">'Data — Category'!B67</f>
        <v>La Cuisine</v>
      </c>
      <c r="C67" s="16" t="str">
        <f aca="false">'Data — Category'!C67</f>
        <v>la_cuisine</v>
      </c>
      <c r="D67" s="16" t="n">
        <f aca="false">'Data — Category'!D67</f>
        <v>13</v>
      </c>
      <c r="E67" s="16" t="n">
        <f aca="false">'Data — Category'!E67</f>
        <v>14</v>
      </c>
      <c r="F67" s="17" t="n">
        <f aca="false">'Data — Category'!F67</f>
        <v>2388.54</v>
      </c>
      <c r="G67" s="17" t="n">
        <f aca="false">IF(E67=0,0,F67/E67)</f>
        <v>170.61</v>
      </c>
      <c r="H67" s="21" t="n">
        <f aca="false">IF(F$76=0,0,F67/F$76)</f>
        <v>0.000154901105471797</v>
      </c>
    </row>
    <row r="68" customFormat="false" ht="15" hidden="false" customHeight="false" outlineLevel="0" collapsed="false">
      <c r="A68" s="18" t="n">
        <f aca="false">'Data — Category'!A68</f>
        <v>66</v>
      </c>
      <c r="B68" s="25" t="str">
        <f aca="false">'Data — Category'!B68</f>
        <v>Arts And Craftmanship</v>
      </c>
      <c r="C68" s="18" t="str">
        <f aca="false">'Data — Category'!C68</f>
        <v>artes_e_artesanato</v>
      </c>
      <c r="D68" s="18" t="n">
        <f aca="false">'Data — Category'!D68</f>
        <v>23</v>
      </c>
      <c r="E68" s="18" t="n">
        <f aca="false">'Data — Category'!E68</f>
        <v>24</v>
      </c>
      <c r="F68" s="19" t="n">
        <f aca="false">'Data — Category'!F68</f>
        <v>2184.14</v>
      </c>
      <c r="G68" s="19" t="n">
        <f aca="false">IF(E68=0,0,F68/E68)</f>
        <v>91.0058333333333</v>
      </c>
      <c r="H68" s="20" t="n">
        <f aca="false">IF(F$76=0,0,F68/F$76)</f>
        <v>0.000141645398655736</v>
      </c>
    </row>
    <row r="69" customFormat="false" ht="15" hidden="false" customHeight="false" outlineLevel="0" collapsed="false">
      <c r="A69" s="16" t="n">
        <f aca="false">'Data — Category'!A69</f>
        <v>67</v>
      </c>
      <c r="B69" s="24" t="str">
        <f aca="false">'Data — Category'!B69</f>
        <v>Diapers And Hygiene</v>
      </c>
      <c r="C69" s="16" t="str">
        <f aca="false">'Data — Category'!C69</f>
        <v>fraldas_higiene</v>
      </c>
      <c r="D69" s="16" t="n">
        <f aca="false">'Data — Category'!D69</f>
        <v>25</v>
      </c>
      <c r="E69" s="16" t="n">
        <f aca="false">'Data — Category'!E69</f>
        <v>37</v>
      </c>
      <c r="F69" s="17" t="n">
        <f aca="false">'Data — Category'!F69</f>
        <v>2046.19</v>
      </c>
      <c r="G69" s="17" t="n">
        <f aca="false">IF(E69=0,0,F69/E69)</f>
        <v>55.3024324324324</v>
      </c>
      <c r="H69" s="21" t="n">
        <f aca="false">IF(F$76=0,0,F69/F$76)</f>
        <v>0.000132699093590786</v>
      </c>
    </row>
    <row r="70" customFormat="false" ht="15" hidden="false" customHeight="false" outlineLevel="0" collapsed="false">
      <c r="A70" s="18" t="n">
        <f aca="false">'Data — Category'!A70</f>
        <v>68</v>
      </c>
      <c r="B70" s="25" t="str">
        <f aca="false">'Data — Category'!B70</f>
        <v>Flowers</v>
      </c>
      <c r="C70" s="18" t="str">
        <f aca="false">'Data — Category'!C70</f>
        <v>flores</v>
      </c>
      <c r="D70" s="18" t="n">
        <f aca="false">'Data — Category'!D70</f>
        <v>29</v>
      </c>
      <c r="E70" s="18" t="n">
        <f aca="false">'Data — Category'!E70</f>
        <v>33</v>
      </c>
      <c r="F70" s="19" t="n">
        <f aca="false">'Data — Category'!F70</f>
        <v>1598.91</v>
      </c>
      <c r="G70" s="19" t="n">
        <f aca="false">IF(E70=0,0,F70/E70)</f>
        <v>48.4518181818182</v>
      </c>
      <c r="H70" s="20" t="n">
        <f aca="false">IF(F$76=0,0,F70/F$76)</f>
        <v>0.000103692182902489</v>
      </c>
    </row>
    <row r="71" customFormat="false" ht="15" hidden="false" customHeight="false" outlineLevel="0" collapsed="false">
      <c r="A71" s="16" t="n">
        <f aca="false">'Data — Category'!A71</f>
        <v>69</v>
      </c>
      <c r="B71" s="24" t="str">
        <f aca="false">'Data — Category'!B71</f>
        <v>Home Comfort 2</v>
      </c>
      <c r="C71" s="16" t="str">
        <f aca="false">'Data — Category'!C71</f>
        <v>casa_conforto_2</v>
      </c>
      <c r="D71" s="16" t="n">
        <f aca="false">'Data — Category'!D71</f>
        <v>24</v>
      </c>
      <c r="E71" s="16" t="n">
        <f aca="false">'Data — Category'!E71</f>
        <v>30</v>
      </c>
      <c r="F71" s="17" t="n">
        <f aca="false">'Data — Category'!F71</f>
        <v>1170.58</v>
      </c>
      <c r="G71" s="17" t="n">
        <f aca="false">IF(E71=0,0,F71/E71)</f>
        <v>39.0193333333333</v>
      </c>
      <c r="H71" s="21" t="n">
        <f aca="false">IF(F$76=0,0,F71/F$76)</f>
        <v>7.59142137218453E-005</v>
      </c>
    </row>
    <row r="72" customFormat="false" ht="15" hidden="false" customHeight="false" outlineLevel="0" collapsed="false">
      <c r="A72" s="18" t="n">
        <f aca="false">'Data — Category'!A72</f>
        <v>70</v>
      </c>
      <c r="B72" s="25" t="str">
        <f aca="false">'Data — Category'!B72</f>
        <v>Cds Dvds Musicals</v>
      </c>
      <c r="C72" s="18" t="str">
        <f aca="false">'Data — Category'!C72</f>
        <v>cds_dvds_musicais</v>
      </c>
      <c r="D72" s="18" t="n">
        <f aca="false">'Data — Category'!D72</f>
        <v>12</v>
      </c>
      <c r="E72" s="18" t="n">
        <f aca="false">'Data — Category'!E72</f>
        <v>14</v>
      </c>
      <c r="F72" s="19" t="n">
        <f aca="false">'Data — Category'!F72</f>
        <v>954.99</v>
      </c>
      <c r="G72" s="19" t="n">
        <f aca="false">IF(E72=0,0,F72/E72)</f>
        <v>68.2135714285714</v>
      </c>
      <c r="H72" s="20" t="n">
        <f aca="false">IF(F$76=0,0,F72/F$76)</f>
        <v>6.19328153242197E-005</v>
      </c>
    </row>
    <row r="73" customFormat="false" ht="15" hidden="false" customHeight="false" outlineLevel="0" collapsed="false">
      <c r="A73" s="16" t="n">
        <f aca="false">'Data — Category'!A73</f>
        <v>71</v>
      </c>
      <c r="B73" s="24" t="str">
        <f aca="false">'Data — Category'!B73</f>
        <v>Fashion Childrens Clothes</v>
      </c>
      <c r="C73" s="16" t="str">
        <f aca="false">'Data — Category'!C73</f>
        <v>fashion_roupa_infanto_juvenil</v>
      </c>
      <c r="D73" s="16" t="n">
        <f aca="false">'Data — Category'!D73</f>
        <v>7</v>
      </c>
      <c r="E73" s="16" t="n">
        <f aca="false">'Data — Category'!E73</f>
        <v>7</v>
      </c>
      <c r="F73" s="17" t="n">
        <f aca="false">'Data — Category'!F73</f>
        <v>598.67</v>
      </c>
      <c r="G73" s="17" t="n">
        <f aca="false">IF(E73=0,0,F73/E73)</f>
        <v>85.5242857142857</v>
      </c>
      <c r="H73" s="21" t="n">
        <f aca="false">IF(F$76=0,0,F73/F$76)</f>
        <v>3.8824823872659E-005</v>
      </c>
    </row>
    <row r="74" customFormat="false" ht="15" hidden="false" customHeight="false" outlineLevel="0" collapsed="false">
      <c r="A74" s="18" t="n">
        <f aca="false">'Data — Category'!A74</f>
        <v>72</v>
      </c>
      <c r="B74" s="25" t="str">
        <f aca="false">'Data — Category'!B74</f>
        <v>Security And Services</v>
      </c>
      <c r="C74" s="18" t="str">
        <f aca="false">'Data — Category'!C74</f>
        <v>seguros_e_servicos</v>
      </c>
      <c r="D74" s="18" t="n">
        <f aca="false">'Data — Category'!D74</f>
        <v>2</v>
      </c>
      <c r="E74" s="18" t="n">
        <f aca="false">'Data — Category'!E74</f>
        <v>2</v>
      </c>
      <c r="F74" s="19" t="n">
        <f aca="false">'Data — Category'!F74</f>
        <v>324.51</v>
      </c>
      <c r="G74" s="19" t="n">
        <f aca="false">IF(E74=0,0,F74/E74)</f>
        <v>162.255</v>
      </c>
      <c r="H74" s="20" t="n">
        <f aca="false">IF(F$76=0,0,F74/F$76)</f>
        <v>2.10450558653625E-005</v>
      </c>
    </row>
    <row r="76" customFormat="false" ht="15" hidden="false" customHeight="false" outlineLevel="0" collapsed="false">
      <c r="A76" s="6" t="s">
        <v>19</v>
      </c>
      <c r="B76" s="6" t="s">
        <v>192</v>
      </c>
      <c r="C76" s="6"/>
      <c r="D76" s="6" t="n">
        <f aca="false">SUM(D3:D75)</f>
        <v>97276</v>
      </c>
      <c r="E76" s="6" t="n">
        <f aca="false">SUM(E3:E75)</f>
        <v>110197</v>
      </c>
      <c r="F76" s="15" t="n">
        <f aca="false">SUM(F3:F75)</f>
        <v>15419773.75</v>
      </c>
      <c r="G76" s="15" t="n">
        <f aca="false">IF(E76=0,0,F76/E76)</f>
        <v>139.929160957195</v>
      </c>
      <c r="H76" s="6" t="s">
        <v>205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2026-04-19T13:45:25Z</dcterms:created>
  <dc:creator>openpyxl</dc:creator>
  <dc:description/>
  <dc:language>en-US</dc:language>
  <cp:lastModifiedBy/>
  <dcterms:modified xsi:type="dcterms:W3CDTF">2026-04-19T13:45:26Z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